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E:\教务管理\2021-2022教务\第二学期\01.三表\"/>
    </mc:Choice>
  </mc:AlternateContent>
  <xr:revisionPtr revIDLastSave="0" documentId="8_{303EF0C5-2E04-4973-A501-93326EE660F7}" xr6:coauthVersionLast="47" xr6:coauthVersionMax="47" xr10:uidLastSave="{00000000-0000-0000-0000-000000000000}"/>
  <bookViews>
    <workbookView xWindow="-118" yWindow="-118" windowWidth="21181" windowHeight="11402" firstSheet="1" activeTab="1" xr2:uid="{00000000-000D-0000-FFFF-FFFF00000000}"/>
  </bookViews>
  <sheets>
    <sheet name="教师安排" sheetId="1" state="hidden" r:id="rId1"/>
    <sheet name="总课程表" sheetId="2" r:id="rId2"/>
    <sheet name="班级总表" sheetId="5" r:id="rId3"/>
    <sheet name="教师总表" sheetId="3" state="hidden" r:id="rId4"/>
    <sheet name="班级分表" sheetId="6" r:id="rId5"/>
    <sheet name="教师分表" sheetId="13" r:id="rId6"/>
    <sheet name="总课程表0" sheetId="24" state="hidden" r:id="rId7"/>
    <sheet name="班级总表0" sheetId="25" state="hidden" r:id="rId8"/>
    <sheet name="教师总表0" sheetId="27" state="hidden" r:id="rId9"/>
    <sheet name="班级分表0" sheetId="28" state="hidden" r:id="rId10"/>
    <sheet name="教师分表0" sheetId="30" state="hidden" r:id="rId11"/>
  </sheets>
  <definedNames>
    <definedName name="_xlnm._FilterDatabase" localSheetId="2" hidden="1">班级总表!$AQ$3:$AV$30</definedName>
    <definedName name="_xlnm._FilterDatabase" localSheetId="7" hidden="1">班级总表0!$AQ$3:$AV$30</definedName>
    <definedName name="_xlnm._FilterDatabase" localSheetId="3" hidden="1">教师总表!$A$3:$A$115</definedName>
    <definedName name="_xlnm._FilterDatabase" localSheetId="8" hidden="1">教师总表0!$A$3:$A$115</definedName>
    <definedName name="_xlnm._FilterDatabase" localSheetId="1" hidden="1">总课程表!$A$4:$AQ$64</definedName>
    <definedName name="_xlnm._FilterDatabase" localSheetId="6" hidden="1">总课程表0!$B$4:$AR$64</definedName>
    <definedName name="Z_3D2B2CDE_11F7_4260_B820_69F4086C82A9_.wvu.Cols" localSheetId="2" hidden="1">班级总表!$AQ:$AQ</definedName>
    <definedName name="Z_3D2B2CDE_11F7_4260_B820_69F4086C82A9_.wvu.Cols" localSheetId="7" hidden="1">班级总表0!$AQ:$AQ</definedName>
    <definedName name="Z_3D2B2CDE_11F7_4260_B820_69F4086C82A9_.wvu.Cols" localSheetId="3" hidden="1">教师总表!$AQ:$AQ</definedName>
    <definedName name="Z_3D2B2CDE_11F7_4260_B820_69F4086C82A9_.wvu.Cols" localSheetId="8" hidden="1">教师总表0!$AQ:$AQ</definedName>
    <definedName name="Z_3D2B2CDE_11F7_4260_B820_69F4086C82A9_.wvu.Cols" localSheetId="1" hidden="1">总课程表!$B:$AG,总课程表!$AP:$AQ</definedName>
    <definedName name="Z_3D2B2CDE_11F7_4260_B820_69F4086C82A9_.wvu.Cols" localSheetId="6" hidden="1">总课程表0!$B:$AG,总课程表0!$AP:$AQ</definedName>
    <definedName name="Z_3D2B2CDE_11F7_4260_B820_69F4086C82A9_.wvu.FilterData" localSheetId="2" hidden="1">班级总表!$AQ$3:$AV$30</definedName>
    <definedName name="Z_3D2B2CDE_11F7_4260_B820_69F4086C82A9_.wvu.FilterData" localSheetId="7" hidden="1">班级总表0!$AQ$3:$AV$30</definedName>
    <definedName name="Z_3D2B2CDE_11F7_4260_B820_69F4086C82A9_.wvu.FilterData" localSheetId="3" hidden="1">教师总表!$AQ$3:$AV$97</definedName>
    <definedName name="Z_3D2B2CDE_11F7_4260_B820_69F4086C82A9_.wvu.FilterData" localSheetId="8" hidden="1">教师总表0!$AQ$3:$AV$97</definedName>
    <definedName name="Z_3D2B2CDE_11F7_4260_B820_69F4086C82A9_.wvu.FilterData" localSheetId="1" hidden="1">总课程表!$A$5:$A$63</definedName>
    <definedName name="Z_3D2B2CDE_11F7_4260_B820_69F4086C82A9_.wvu.FilterData" localSheetId="6" hidden="1">总课程表0!$A$5:$A$63</definedName>
    <definedName name="Z_3D2B2CDE_11F7_4260_B820_69F4086C82A9_.wvu.Rows" localSheetId="2" hidden="1">班级总表!$36:$1048576</definedName>
    <definedName name="Z_3D2B2CDE_11F7_4260_B820_69F4086C82A9_.wvu.Rows" localSheetId="7" hidden="1">班级总表0!$36:$1048576</definedName>
    <definedName name="Z_3D2B2CDE_11F7_4260_B820_69F4086C82A9_.wvu.Rows" localSheetId="3" hidden="1">教师总表!$124:$1048576,教师总表!#REF!,教师总表!$116:$123</definedName>
    <definedName name="Z_3D2B2CDE_11F7_4260_B820_69F4086C82A9_.wvu.Rows" localSheetId="8" hidden="1">教师总表0!$124:$1048576,教师总表0!#REF!,教师总表0!$116:$123</definedName>
    <definedName name="Z_478A5A31_2E73_4D6F_8809_594F23B542C8_.wvu.Cols" localSheetId="2" hidden="1">班级总表!$AQ:$AQ</definedName>
    <definedName name="Z_478A5A31_2E73_4D6F_8809_594F23B542C8_.wvu.Cols" localSheetId="7" hidden="1">班级总表0!$AQ:$AQ</definedName>
    <definedName name="Z_478A5A31_2E73_4D6F_8809_594F23B542C8_.wvu.Cols" localSheetId="3" hidden="1">教师总表!$AQ:$AQ</definedName>
    <definedName name="Z_478A5A31_2E73_4D6F_8809_594F23B542C8_.wvu.Cols" localSheetId="8" hidden="1">教师总表0!$AQ:$AQ</definedName>
    <definedName name="Z_478A5A31_2E73_4D6F_8809_594F23B542C8_.wvu.Cols" localSheetId="1" hidden="1">总课程表!$B:$I,总课程表!$AP:$AQ</definedName>
    <definedName name="Z_478A5A31_2E73_4D6F_8809_594F23B542C8_.wvu.Cols" localSheetId="6" hidden="1">总课程表0!$B:$I,总课程表0!$AP:$AQ</definedName>
    <definedName name="Z_478A5A31_2E73_4D6F_8809_594F23B542C8_.wvu.FilterData" localSheetId="2" hidden="1">班级总表!$AQ$3:$AV$30</definedName>
    <definedName name="Z_478A5A31_2E73_4D6F_8809_594F23B542C8_.wvu.FilterData" localSheetId="7" hidden="1">班级总表0!$AQ$3:$AV$30</definedName>
    <definedName name="Z_478A5A31_2E73_4D6F_8809_594F23B542C8_.wvu.FilterData" localSheetId="3" hidden="1">教师总表!$AQ$3:$AV$97</definedName>
    <definedName name="Z_478A5A31_2E73_4D6F_8809_594F23B542C8_.wvu.FilterData" localSheetId="8" hidden="1">教师总表0!$AQ$3:$AV$97</definedName>
    <definedName name="Z_478A5A31_2E73_4D6F_8809_594F23B542C8_.wvu.FilterData" localSheetId="1" hidden="1">总课程表!$A$5:$A$63</definedName>
    <definedName name="Z_478A5A31_2E73_4D6F_8809_594F23B542C8_.wvu.FilterData" localSheetId="6" hidden="1">总课程表0!$A$5:$A$63</definedName>
    <definedName name="Z_478A5A31_2E73_4D6F_8809_594F23B542C8_.wvu.Rows" localSheetId="2" hidden="1">班级总表!$36:$1048576</definedName>
    <definedName name="Z_478A5A31_2E73_4D6F_8809_594F23B542C8_.wvu.Rows" localSheetId="7" hidden="1">班级总表0!$36:$1048576</definedName>
    <definedName name="Z_478A5A31_2E73_4D6F_8809_594F23B542C8_.wvu.Rows" localSheetId="3" hidden="1">教师总表!$124:$1048576,教师总表!#REF!,教师总表!$116:$123</definedName>
    <definedName name="Z_478A5A31_2E73_4D6F_8809_594F23B542C8_.wvu.Rows" localSheetId="8" hidden="1">教师总表0!$124:$1048576,教师总表0!#REF!,教师总表0!$116:$123</definedName>
    <definedName name="Z_BBC8EEBE_60DB_467D_81C6_0B3153099AD4_.wvu.Cols" localSheetId="2" hidden="1">班级总表!$AQ:$AQ</definedName>
    <definedName name="Z_BBC8EEBE_60DB_467D_81C6_0B3153099AD4_.wvu.Cols" localSheetId="7" hidden="1">班级总表0!$AQ:$AQ</definedName>
    <definedName name="Z_BBC8EEBE_60DB_467D_81C6_0B3153099AD4_.wvu.Cols" localSheetId="3" hidden="1">教师总表!$AQ:$AQ</definedName>
    <definedName name="Z_BBC8EEBE_60DB_467D_81C6_0B3153099AD4_.wvu.Cols" localSheetId="8" hidden="1">教师总表0!$AQ:$AQ</definedName>
    <definedName name="Z_BBC8EEBE_60DB_467D_81C6_0B3153099AD4_.wvu.Cols" localSheetId="1" hidden="1">总课程表!$AP:$AQ</definedName>
    <definedName name="Z_BBC8EEBE_60DB_467D_81C6_0B3153099AD4_.wvu.Cols" localSheetId="6" hidden="1">总课程表0!$AP:$AQ</definedName>
    <definedName name="Z_BBC8EEBE_60DB_467D_81C6_0B3153099AD4_.wvu.FilterData" localSheetId="2" hidden="1">班级总表!$AQ$3:$AV$30</definedName>
    <definedName name="Z_BBC8EEBE_60DB_467D_81C6_0B3153099AD4_.wvu.FilterData" localSheetId="7" hidden="1">班级总表0!$AQ$3:$AV$30</definedName>
    <definedName name="Z_BBC8EEBE_60DB_467D_81C6_0B3153099AD4_.wvu.FilterData" localSheetId="3" hidden="1">教师总表!$AQ$3:$AV$97</definedName>
    <definedName name="Z_BBC8EEBE_60DB_467D_81C6_0B3153099AD4_.wvu.FilterData" localSheetId="8" hidden="1">教师总表0!$AQ$3:$AV$97</definedName>
    <definedName name="Z_BBC8EEBE_60DB_467D_81C6_0B3153099AD4_.wvu.FilterData" localSheetId="1" hidden="1">总课程表!$A$5:$A$63</definedName>
    <definedName name="Z_BBC8EEBE_60DB_467D_81C6_0B3153099AD4_.wvu.FilterData" localSheetId="6" hidden="1">总课程表0!$A$5:$A$63</definedName>
    <definedName name="Z_BBC8EEBE_60DB_467D_81C6_0B3153099AD4_.wvu.Rows" localSheetId="2" hidden="1">班级总表!$36:$1048576</definedName>
    <definedName name="Z_BBC8EEBE_60DB_467D_81C6_0B3153099AD4_.wvu.Rows" localSheetId="7" hidden="1">班级总表0!$36:$1048576</definedName>
    <definedName name="Z_BBC8EEBE_60DB_467D_81C6_0B3153099AD4_.wvu.Rows" localSheetId="3" hidden="1">教师总表!$124:$1048576,教师总表!#REF!,教师总表!$116:$123</definedName>
    <definedName name="Z_BBC8EEBE_60DB_467D_81C6_0B3153099AD4_.wvu.Rows" localSheetId="8" hidden="1">教师总表0!$124:$1048576,教师总表0!#REF!,教师总表0!$116:$123</definedName>
    <definedName name="Z_D47C661F_FF6C_48F9_8461_2BDCD523D9A4_.wvu.Cols" localSheetId="2" hidden="1">班级总表!$AQ:$AQ</definedName>
    <definedName name="Z_D47C661F_FF6C_48F9_8461_2BDCD523D9A4_.wvu.Cols" localSheetId="7" hidden="1">班级总表0!$AQ:$AQ</definedName>
    <definedName name="Z_D47C661F_FF6C_48F9_8461_2BDCD523D9A4_.wvu.Cols" localSheetId="3" hidden="1">教师总表!$AQ:$AQ</definedName>
    <definedName name="Z_D47C661F_FF6C_48F9_8461_2BDCD523D9A4_.wvu.Cols" localSheetId="8" hidden="1">教师总表0!$AQ:$AQ</definedName>
    <definedName name="Z_D47C661F_FF6C_48F9_8461_2BDCD523D9A4_.wvu.Cols" localSheetId="1" hidden="1">总课程表!$B:$Q,总课程表!$AP:$AQ</definedName>
    <definedName name="Z_D47C661F_FF6C_48F9_8461_2BDCD523D9A4_.wvu.Cols" localSheetId="6" hidden="1">总课程表0!$B:$Q,总课程表0!$AP:$AQ</definedName>
    <definedName name="Z_D47C661F_FF6C_48F9_8461_2BDCD523D9A4_.wvu.FilterData" localSheetId="2" hidden="1">班级总表!$AQ$3:$AV$30</definedName>
    <definedName name="Z_D47C661F_FF6C_48F9_8461_2BDCD523D9A4_.wvu.FilterData" localSheetId="7" hidden="1">班级总表0!$AQ$3:$AV$30</definedName>
    <definedName name="Z_D47C661F_FF6C_48F9_8461_2BDCD523D9A4_.wvu.FilterData" localSheetId="3" hidden="1">教师总表!$AQ$3:$AV$97</definedName>
    <definedName name="Z_D47C661F_FF6C_48F9_8461_2BDCD523D9A4_.wvu.FilterData" localSheetId="8" hidden="1">教师总表0!$AQ$3:$AV$97</definedName>
    <definedName name="Z_D47C661F_FF6C_48F9_8461_2BDCD523D9A4_.wvu.FilterData" localSheetId="1" hidden="1">总课程表!$A$5:$A$63</definedName>
    <definedName name="Z_D47C661F_FF6C_48F9_8461_2BDCD523D9A4_.wvu.FilterData" localSheetId="6" hidden="1">总课程表0!$A$5:$A$63</definedName>
    <definedName name="Z_D47C661F_FF6C_48F9_8461_2BDCD523D9A4_.wvu.Rows" localSheetId="2" hidden="1">班级总表!$36:$1048576</definedName>
    <definedName name="Z_D47C661F_FF6C_48F9_8461_2BDCD523D9A4_.wvu.Rows" localSheetId="7" hidden="1">班级总表0!$36:$1048576</definedName>
    <definedName name="Z_D47C661F_FF6C_48F9_8461_2BDCD523D9A4_.wvu.Rows" localSheetId="3" hidden="1">教师总表!$124:$1048576,教师总表!#REF!,教师总表!$116:$123</definedName>
    <definedName name="Z_D47C661F_FF6C_48F9_8461_2BDCD523D9A4_.wvu.Rows" localSheetId="8" hidden="1">教师总表0!$124:$1048576,教师总表0!#REF!,教师总表0!$116:$123</definedName>
    <definedName name="Z_DC791125_1710_4D85_B267_30AD209ACBAD_.wvu.Cols" localSheetId="2" hidden="1">班级总表!$AQ:$AQ</definedName>
    <definedName name="Z_DC791125_1710_4D85_B267_30AD209ACBAD_.wvu.Cols" localSheetId="7" hidden="1">班级总表0!$AQ:$AQ</definedName>
    <definedName name="Z_DC791125_1710_4D85_B267_30AD209ACBAD_.wvu.Cols" localSheetId="3" hidden="1">教师总表!$AQ:$AQ</definedName>
    <definedName name="Z_DC791125_1710_4D85_B267_30AD209ACBAD_.wvu.Cols" localSheetId="8" hidden="1">教师总表0!$AQ:$AQ</definedName>
    <definedName name="Z_DC791125_1710_4D85_B267_30AD209ACBAD_.wvu.Cols" localSheetId="1" hidden="1">总课程表!$B:$Y,总课程表!$AP:$AQ</definedName>
    <definedName name="Z_DC791125_1710_4D85_B267_30AD209ACBAD_.wvu.Cols" localSheetId="6" hidden="1">总课程表0!$B:$Y,总课程表0!$AP:$AQ</definedName>
    <definedName name="Z_DC791125_1710_4D85_B267_30AD209ACBAD_.wvu.FilterData" localSheetId="2" hidden="1">班级总表!$AQ$3:$AV$30</definedName>
    <definedName name="Z_DC791125_1710_4D85_B267_30AD209ACBAD_.wvu.FilterData" localSheetId="7" hidden="1">班级总表0!$AQ$3:$AV$30</definedName>
    <definedName name="Z_DC791125_1710_4D85_B267_30AD209ACBAD_.wvu.FilterData" localSheetId="3" hidden="1">教师总表!$AQ$3:$AV$97</definedName>
    <definedName name="Z_DC791125_1710_4D85_B267_30AD209ACBAD_.wvu.FilterData" localSheetId="8" hidden="1">教师总表0!$AQ$3:$AV$97</definedName>
    <definedName name="Z_DC791125_1710_4D85_B267_30AD209ACBAD_.wvu.FilterData" localSheetId="1" hidden="1">总课程表!$A$5:$A$63</definedName>
    <definedName name="Z_DC791125_1710_4D85_B267_30AD209ACBAD_.wvu.FilterData" localSheetId="6" hidden="1">总课程表0!$A$5:$A$63</definedName>
    <definedName name="Z_DC791125_1710_4D85_B267_30AD209ACBAD_.wvu.Rows" localSheetId="2" hidden="1">班级总表!$36:$1048576</definedName>
    <definedName name="Z_DC791125_1710_4D85_B267_30AD209ACBAD_.wvu.Rows" localSheetId="7" hidden="1">班级总表0!$36:$1048576</definedName>
    <definedName name="Z_DC791125_1710_4D85_B267_30AD209ACBAD_.wvu.Rows" localSheetId="3" hidden="1">教师总表!$124:$1048576,教师总表!#REF!,教师总表!$116:$123</definedName>
    <definedName name="Z_DC791125_1710_4D85_B267_30AD209ACBAD_.wvu.Rows" localSheetId="8" hidden="1">教师总表0!$124:$1048576,教师总表0!#REF!,教师总表0!$116:$123</definedName>
    <definedName name="班主任">教师总表!$A$4:$A$112</definedName>
    <definedName name="走班课">教师安排!$AL$2:$AL$34</definedName>
  </definedNames>
  <calcPr calcId="181029"/>
  <customWorkbookViews>
    <customWorkbookView name="总课程表隐藏周1-4" guid="{3D2B2CDE-11F7-4260-B820-69F4086C82A9}" maximized="1" xWindow="-8" yWindow="-8" windowWidth="1382" windowHeight="744" activeSheetId="2"/>
    <customWorkbookView name="总课程表隐藏周1-3" guid="{DC791125-1710-4D85-B267-30AD209ACBAD}" maximized="1" xWindow="-8" yWindow="-8" windowWidth="1382" windowHeight="744" activeSheetId="2"/>
    <customWorkbookView name="总课程表隐藏周1-2" guid="{D47C661F-FF6C-48F9-8461-2BDCD523D9A4}" maximized="1" xWindow="-8" yWindow="-8" windowWidth="1382" windowHeight="744" activeSheetId="2"/>
    <customWorkbookView name="总课程表隐藏周1" guid="{478A5A31-2E73-4D6F-8809-594F23B542C8}" maximized="1" xWindow="-8" yWindow="-8" windowWidth="1382" windowHeight="744" activeSheetId="2"/>
    <customWorkbookView name="总课程表全部显示" guid="{BBC8EEBE-60DB-467D-81C6-0B3153099AD4}" maximized="1" xWindow="-8" yWindow="-8" windowWidth="1382" windowHeight="74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3" l="1"/>
  <c r="AR113" i="3" s="1"/>
  <c r="A113" i="27"/>
  <c r="AH111" i="1"/>
  <c r="H2" i="30"/>
  <c r="B2" i="30"/>
  <c r="D2" i="30" s="1"/>
  <c r="B1" i="30"/>
  <c r="H2" i="28"/>
  <c r="C2" i="28"/>
  <c r="B1" i="28"/>
  <c r="A115" i="27"/>
  <c r="A114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X91" i="27" s="1" a="1"/>
  <c r="X91" i="27" s="1"/>
  <c r="A90" i="27"/>
  <c r="A89" i="27"/>
  <c r="A88" i="27"/>
  <c r="X88" i="27" s="1" a="1"/>
  <c r="X88" i="27" s="1"/>
  <c r="X87" i="27" a="1"/>
  <c r="X87" i="27" s="1"/>
  <c r="A87" i="27"/>
  <c r="A86" i="27"/>
  <c r="A85" i="27"/>
  <c r="A84" i="27"/>
  <c r="A83" i="27"/>
  <c r="A82" i="27"/>
  <c r="A81" i="27"/>
  <c r="A80" i="27"/>
  <c r="A79" i="27"/>
  <c r="A78" i="27"/>
  <c r="A77" i="27"/>
  <c r="X76" i="27" a="1"/>
  <c r="X76" i="27" s="1"/>
  <c r="A76" i="27"/>
  <c r="A75" i="27"/>
  <c r="A74" i="27"/>
  <c r="X74" i="27" s="1" a="1"/>
  <c r="X74" i="27" s="1"/>
  <c r="A73" i="27"/>
  <c r="A72" i="27"/>
  <c r="A71" i="27"/>
  <c r="A70" i="27"/>
  <c r="A69" i="27"/>
  <c r="A68" i="27"/>
  <c r="X68" i="27" s="1" a="1"/>
  <c r="X68" i="27" s="1"/>
  <c r="A67" i="27"/>
  <c r="A66" i="27"/>
  <c r="A65" i="27"/>
  <c r="A64" i="27"/>
  <c r="A63" i="27"/>
  <c r="A62" i="27"/>
  <c r="X62" i="27" s="1" a="1"/>
  <c r="X62" i="27" s="1"/>
  <c r="A61" i="27"/>
  <c r="A60" i="27"/>
  <c r="A59" i="27"/>
  <c r="X59" i="27" s="1" a="1"/>
  <c r="X59" i="27" s="1"/>
  <c r="A58" i="27"/>
  <c r="A57" i="27"/>
  <c r="A56" i="27"/>
  <c r="X56" i="27" s="1" a="1"/>
  <c r="X56" i="27" s="1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X32" i="27" s="1" a="1"/>
  <c r="X32" i="27" s="1"/>
  <c r="A31" i="27"/>
  <c r="A30" i="27"/>
  <c r="X30" i="27" s="1" a="1"/>
  <c r="X30" i="27" s="1"/>
  <c r="A29" i="27"/>
  <c r="A28" i="27"/>
  <c r="A27" i="27"/>
  <c r="A26" i="27"/>
  <c r="A25" i="27"/>
  <c r="A24" i="27"/>
  <c r="A23" i="27"/>
  <c r="A22" i="27"/>
  <c r="A21" i="27"/>
  <c r="X21" i="27" s="1" a="1"/>
  <c r="X21" i="27" s="1"/>
  <c r="A20" i="27"/>
  <c r="A19" i="27"/>
  <c r="A18" i="27"/>
  <c r="A17" i="27"/>
  <c r="A16" i="27"/>
  <c r="X16" i="27" s="1" a="1"/>
  <c r="X16" i="27" s="1"/>
  <c r="A15" i="27"/>
  <c r="A14" i="27"/>
  <c r="A13" i="27"/>
  <c r="A12" i="27"/>
  <c r="A11" i="27"/>
  <c r="A10" i="27"/>
  <c r="A9" i="27"/>
  <c r="X8" i="27" a="1"/>
  <c r="X8" i="27" s="1"/>
  <c r="A8" i="27"/>
  <c r="A7" i="27"/>
  <c r="A6" i="27"/>
  <c r="A5" i="27"/>
  <c r="A4" i="27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O26" i="25"/>
  <c r="AN26" i="25"/>
  <c r="AM26" i="25"/>
  <c r="AL26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O18" i="25"/>
  <c r="AN18" i="25"/>
  <c r="AM18" i="25"/>
  <c r="AL18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O15" i="25"/>
  <c r="AN15" i="25"/>
  <c r="AM15" i="25"/>
  <c r="AL15" i="25"/>
  <c r="AK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O12" i="25"/>
  <c r="AN12" i="25"/>
  <c r="AM12" i="25"/>
  <c r="AL12" i="25"/>
  <c r="AK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O11" i="25"/>
  <c r="AN11" i="25"/>
  <c r="AM11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O10" i="25"/>
  <c r="AN10" i="25"/>
  <c r="AM10" i="25"/>
  <c r="AL10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O6" i="25"/>
  <c r="AN6" i="25"/>
  <c r="AM6" i="25"/>
  <c r="AL6" i="25"/>
  <c r="AK6" i="25"/>
  <c r="AJ6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O5" i="25"/>
  <c r="AN5" i="25"/>
  <c r="AM5" i="25"/>
  <c r="AL5" i="25"/>
  <c r="AK5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O4" i="25"/>
  <c r="AN4" i="25"/>
  <c r="AM4" i="25"/>
  <c r="AL4" i="25"/>
  <c r="AK4" i="25"/>
  <c r="AJ4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A63" i="24"/>
  <c r="A33" i="25" s="1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1" i="24"/>
  <c r="A32" i="25" s="1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7" i="24"/>
  <c r="A58" i="24" s="1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5" i="24"/>
  <c r="A29" i="25" s="1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3" i="24"/>
  <c r="A28" i="25" s="1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7" i="24"/>
  <c r="A25" i="25" s="1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5" i="24"/>
  <c r="A24" i="25" s="1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39" i="24"/>
  <c r="A21" i="25" s="1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7" i="24"/>
  <c r="A20" i="25" s="1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31" i="24"/>
  <c r="A17" i="25" s="1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29" i="24"/>
  <c r="A16" i="25" s="1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5" i="24"/>
  <c r="A26" i="24" s="1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3" i="24"/>
  <c r="A13" i="25" s="1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1" i="24"/>
  <c r="A12" i="25" s="1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19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7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5" i="24"/>
  <c r="A9" i="25" s="1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3" i="24"/>
  <c r="A8" i="25" s="1"/>
  <c r="AO12" i="24"/>
  <c r="AN12" i="24"/>
  <c r="AM12" i="24"/>
  <c r="AL12" i="24"/>
  <c r="AK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1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9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7" i="24"/>
  <c r="A5" i="25" s="1"/>
  <c r="AO6" i="24"/>
  <c r="AN6" i="24"/>
  <c r="AM6" i="24"/>
  <c r="AL6" i="24"/>
  <c r="AK6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E4" i="27" s="1"/>
  <c r="D6" i="24"/>
  <c r="C6" i="24"/>
  <c r="B6" i="24"/>
  <c r="A5" i="24"/>
  <c r="A4" i="25" s="1"/>
  <c r="AH2" i="24"/>
  <c r="Z2" i="24"/>
  <c r="R2" i="24"/>
  <c r="J2" i="24"/>
  <c r="B2" i="24"/>
  <c r="B1" i="24"/>
  <c r="H2" i="13"/>
  <c r="B1" i="13"/>
  <c r="H2" i="6"/>
  <c r="B1" i="6"/>
  <c r="A112" i="3"/>
  <c r="AU112" i="3" s="1"/>
  <c r="A111" i="3"/>
  <c r="AU111" i="3" s="1"/>
  <c r="A110" i="3"/>
  <c r="AV110" i="3" s="1"/>
  <c r="A109" i="3"/>
  <c r="AV109" i="3" s="1"/>
  <c r="A108" i="3"/>
  <c r="A107" i="3"/>
  <c r="A106" i="3"/>
  <c r="AR106" i="3" s="1"/>
  <c r="A105" i="3"/>
  <c r="AV105" i="3" s="1"/>
  <c r="A104" i="3"/>
  <c r="AS104" i="3" s="1"/>
  <c r="A103" i="3"/>
  <c r="AV103" i="3" s="1"/>
  <c r="A102" i="3"/>
  <c r="AS102" i="3" s="1"/>
  <c r="A101" i="3"/>
  <c r="AU101" i="3" s="1"/>
  <c r="A100" i="3"/>
  <c r="AV100" i="3" s="1"/>
  <c r="A99" i="3"/>
  <c r="AV99" i="3" s="1"/>
  <c r="A98" i="3"/>
  <c r="AV98" i="3" s="1"/>
  <c r="A97" i="3"/>
  <c r="AV97" i="3" s="1"/>
  <c r="A96" i="3"/>
  <c r="A95" i="3"/>
  <c r="AV95" i="3" s="1"/>
  <c r="A94" i="3"/>
  <c r="AS94" i="3" s="1"/>
  <c r="A93" i="3"/>
  <c r="AS93" i="3" s="1"/>
  <c r="A92" i="3"/>
  <c r="AT92" i="3" s="1"/>
  <c r="A91" i="3"/>
  <c r="AV91" i="3" s="1"/>
  <c r="A90" i="3"/>
  <c r="AR90" i="3" s="1"/>
  <c r="A89" i="3"/>
  <c r="AV89" i="3" s="1"/>
  <c r="A88" i="3"/>
  <c r="AS88" i="3" s="1"/>
  <c r="A87" i="3"/>
  <c r="A86" i="3"/>
  <c r="A85" i="3"/>
  <c r="AT85" i="3" s="1"/>
  <c r="A84" i="3"/>
  <c r="AU84" i="3" s="1"/>
  <c r="A83" i="3"/>
  <c r="AV83" i="3" s="1"/>
  <c r="A82" i="3"/>
  <c r="AT82" i="3" s="1"/>
  <c r="A81" i="3"/>
  <c r="AV81" i="3" s="1"/>
  <c r="A80" i="3"/>
  <c r="AV80" i="3" s="1"/>
  <c r="A79" i="3"/>
  <c r="AT79" i="3" s="1"/>
  <c r="A78" i="3"/>
  <c r="AT78" i="3" s="1"/>
  <c r="A77" i="3"/>
  <c r="AU77" i="3" s="1"/>
  <c r="A76" i="3"/>
  <c r="AV76" i="3" s="1"/>
  <c r="A75" i="3"/>
  <c r="AV75" i="3" s="1"/>
  <c r="A74" i="3"/>
  <c r="AR74" i="3" s="1"/>
  <c r="A73" i="3"/>
  <c r="A72" i="3"/>
  <c r="AV72" i="3" s="1"/>
  <c r="A71" i="3"/>
  <c r="AV71" i="3" s="1"/>
  <c r="A70" i="3"/>
  <c r="AV70" i="3" s="1"/>
  <c r="A69" i="3"/>
  <c r="AV69" i="3" s="1"/>
  <c r="A68" i="3"/>
  <c r="AV68" i="3" s="1"/>
  <c r="A67" i="3"/>
  <c r="AV67" i="3" s="1"/>
  <c r="A66" i="3"/>
  <c r="AU66" i="3" s="1"/>
  <c r="A65" i="3"/>
  <c r="AU65" i="3" s="1"/>
  <c r="A64" i="3"/>
  <c r="AV64" i="3" s="1"/>
  <c r="A63" i="3"/>
  <c r="AV63" i="3" s="1"/>
  <c r="A62" i="3"/>
  <c r="AU62" i="3" s="1"/>
  <c r="A61" i="3"/>
  <c r="AV61" i="3" s="1"/>
  <c r="A60" i="3"/>
  <c r="AV60" i="3" s="1"/>
  <c r="A59" i="3"/>
  <c r="AR59" i="3" s="1"/>
  <c r="A58" i="3"/>
  <c r="AR58" i="3" s="1"/>
  <c r="A57" i="3"/>
  <c r="AU57" i="3" s="1"/>
  <c r="AV56" i="3"/>
  <c r="AS56" i="3"/>
  <c r="A56" i="3"/>
  <c r="AU56" i="3" s="1"/>
  <c r="A55" i="3"/>
  <c r="AU55" i="3" s="1"/>
  <c r="AR54" i="3"/>
  <c r="A54" i="3"/>
  <c r="AV54" i="3" s="1"/>
  <c r="A53" i="3"/>
  <c r="AT53" i="3" s="1"/>
  <c r="A52" i="3"/>
  <c r="AU52" i="3" s="1"/>
  <c r="A51" i="3"/>
  <c r="A50" i="3"/>
  <c r="AT50" i="3" s="1"/>
  <c r="A49" i="3"/>
  <c r="AV49" i="3" s="1"/>
  <c r="A48" i="3"/>
  <c r="AV48" i="3" s="1"/>
  <c r="A47" i="3"/>
  <c r="AV47" i="3" s="1"/>
  <c r="A46" i="3"/>
  <c r="AU46" i="3" s="1"/>
  <c r="A45" i="3"/>
  <c r="AV45" i="3" s="1"/>
  <c r="A44" i="3"/>
  <c r="AV44" i="3" s="1"/>
  <c r="A43" i="3"/>
  <c r="AU43" i="3" s="1"/>
  <c r="A42" i="3"/>
  <c r="AU42" i="3" s="1"/>
  <c r="A41" i="3"/>
  <c r="AV41" i="3" s="1"/>
  <c r="A40" i="3"/>
  <c r="AV40" i="3" s="1"/>
  <c r="A39" i="3"/>
  <c r="AV39" i="3" s="1"/>
  <c r="A38" i="3"/>
  <c r="AU38" i="3" s="1"/>
  <c r="A37" i="3"/>
  <c r="AV37" i="3" s="1"/>
  <c r="AR36" i="3"/>
  <c r="A36" i="3"/>
  <c r="AS36" i="3" s="1"/>
  <c r="A35" i="3"/>
  <c r="A34" i="3"/>
  <c r="A33" i="3"/>
  <c r="A32" i="3"/>
  <c r="AR32" i="3" s="1"/>
  <c r="A31" i="3"/>
  <c r="AV31" i="3" s="1"/>
  <c r="A30" i="3"/>
  <c r="AU30" i="3" s="1"/>
  <c r="A29" i="3"/>
  <c r="AS29" i="3" s="1"/>
  <c r="A28" i="3"/>
  <c r="AU28" i="3" s="1"/>
  <c r="A27" i="3"/>
  <c r="A26" i="3"/>
  <c r="A25" i="3"/>
  <c r="AV25" i="3" s="1"/>
  <c r="A24" i="3"/>
  <c r="AT24" i="3" s="1"/>
  <c r="A23" i="3"/>
  <c r="AV23" i="3" s="1"/>
  <c r="A22" i="3"/>
  <c r="AU22" i="3" s="1"/>
  <c r="A21" i="3"/>
  <c r="AV21" i="3" s="1"/>
  <c r="A20" i="3"/>
  <c r="AS20" i="3" s="1"/>
  <c r="A19" i="3"/>
  <c r="A18" i="3"/>
  <c r="AU18" i="3" s="1"/>
  <c r="A17" i="3"/>
  <c r="AV17" i="3" s="1"/>
  <c r="A16" i="3"/>
  <c r="A15" i="3"/>
  <c r="AU15" i="3" s="1"/>
  <c r="A14" i="3"/>
  <c r="AU14" i="3" s="1"/>
  <c r="A13" i="3"/>
  <c r="AV13" i="3" s="1"/>
  <c r="A12" i="3"/>
  <c r="AU12" i="3" s="1"/>
  <c r="AT11" i="3"/>
  <c r="A11" i="3"/>
  <c r="AU11" i="3" s="1"/>
  <c r="A10" i="3"/>
  <c r="AR10" i="3" s="1"/>
  <c r="A9" i="3"/>
  <c r="AV9" i="3" s="1"/>
  <c r="A8" i="3"/>
  <c r="AS8" i="3" s="1"/>
  <c r="A7" i="3"/>
  <c r="AT7" i="3" s="1"/>
  <c r="A6" i="3"/>
  <c r="AV6" i="3" s="1"/>
  <c r="A5" i="3"/>
  <c r="AV5" i="3" s="1"/>
  <c r="A4" i="3"/>
  <c r="AR4" i="3" s="1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3" i="2"/>
  <c r="A64" i="2" s="1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1" i="2"/>
  <c r="A62" i="2" s="1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59" i="2"/>
  <c r="A31" i="5" s="1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7" i="2"/>
  <c r="A30" i="5" s="1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5" i="2"/>
  <c r="A29" i="5" s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3" i="2"/>
  <c r="A28" i="5" s="1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1" i="2"/>
  <c r="A27" i="5" s="1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49" i="2"/>
  <c r="A26" i="5" s="1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47" i="2"/>
  <c r="A25" i="5" s="1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45" i="2"/>
  <c r="A24" i="5" s="1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3" i="2"/>
  <c r="A23" i="5" s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1" i="2"/>
  <c r="A22" i="5" s="1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39" i="2"/>
  <c r="A21" i="5" s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7" i="2"/>
  <c r="A20" i="5" s="1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5" i="2"/>
  <c r="A19" i="5" s="1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3" i="2"/>
  <c r="A18" i="5" s="1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1" i="2"/>
  <c r="A17" i="5" s="1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29" i="2"/>
  <c r="A16" i="5" s="1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7" i="2"/>
  <c r="A15" i="5" s="1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5" i="2"/>
  <c r="A14" i="5" s="1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23" i="2"/>
  <c r="A13" i="5" s="1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1" i="2"/>
  <c r="A12" i="5" s="1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19" i="2"/>
  <c r="A11" i="5" s="1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7" i="2"/>
  <c r="A10" i="5" s="1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5" i="2"/>
  <c r="A9" i="5" s="1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3" i="2"/>
  <c r="A8" i="5" s="1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1" i="2"/>
  <c r="A12" i="2" s="1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9" i="2"/>
  <c r="A6" i="5" s="1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7" i="2"/>
  <c r="A5" i="5" s="1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5" i="2"/>
  <c r="A4" i="5" s="1"/>
  <c r="AH2" i="2"/>
  <c r="Z2" i="2"/>
  <c r="R2" i="2"/>
  <c r="J2" i="2"/>
  <c r="B2" i="2"/>
  <c r="B1" i="2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K10" i="13"/>
  <c r="Q8" i="13"/>
  <c r="N10" i="13"/>
  <c r="N3" i="13"/>
  <c r="N11" i="13"/>
  <c r="R14" i="13"/>
  <c r="O5" i="13"/>
  <c r="M6" i="13"/>
  <c r="P5" i="13"/>
  <c r="Q10" i="13"/>
  <c r="R6" i="13"/>
  <c r="R2" i="13"/>
  <c r="L5" i="13"/>
  <c r="O8" i="13"/>
  <c r="Q13" i="13"/>
  <c r="N8" i="13"/>
  <c r="N5" i="13"/>
  <c r="L2" i="13"/>
  <c r="R5" i="13"/>
  <c r="P10" i="13"/>
  <c r="M3" i="13"/>
  <c r="K7" i="13"/>
  <c r="O3" i="13"/>
  <c r="M9" i="13"/>
  <c r="O7" i="13"/>
  <c r="O11" i="13"/>
  <c r="K12" i="13"/>
  <c r="L3" i="13"/>
  <c r="M10" i="13"/>
  <c r="O2" i="13"/>
  <c r="M2" i="13"/>
  <c r="K14" i="13"/>
  <c r="P6" i="13"/>
  <c r="N2" i="13"/>
  <c r="P9" i="13"/>
  <c r="R10" i="13"/>
  <c r="R8" i="13"/>
  <c r="Q3" i="13"/>
  <c r="Q11" i="13"/>
  <c r="L13" i="13"/>
  <c r="P13" i="13"/>
  <c r="L12" i="13"/>
  <c r="L6" i="13"/>
  <c r="M4" i="13"/>
  <c r="O4" i="13"/>
  <c r="Q9" i="13"/>
  <c r="L10" i="13"/>
  <c r="R9" i="13"/>
  <c r="R1" i="13"/>
  <c r="Q5" i="13"/>
  <c r="M13" i="13"/>
  <c r="K13" i="13"/>
  <c r="R4" i="13"/>
  <c r="Q4" i="13"/>
  <c r="K5" i="13"/>
  <c r="O13" i="13"/>
  <c r="N4" i="13"/>
  <c r="L8" i="13"/>
  <c r="O6" i="13"/>
  <c r="N13" i="13"/>
  <c r="P7" i="13"/>
  <c r="R11" i="13"/>
  <c r="N1" i="13"/>
  <c r="O9" i="13"/>
  <c r="O1" i="13"/>
  <c r="K9" i="13"/>
  <c r="K1" i="13"/>
  <c r="M8" i="13"/>
  <c r="Q6" i="13"/>
  <c r="K11" i="13"/>
  <c r="P14" i="13"/>
  <c r="M12" i="13"/>
  <c r="N7" i="13"/>
  <c r="L4" i="13"/>
  <c r="P4" i="13"/>
  <c r="L7" i="13"/>
  <c r="R12" i="13"/>
  <c r="L1" i="13"/>
  <c r="K2" i="13"/>
  <c r="N6" i="13"/>
  <c r="K8" i="13"/>
  <c r="P8" i="13"/>
  <c r="L9" i="13"/>
  <c r="L11" i="13"/>
  <c r="Q14" i="13"/>
  <c r="Q1" i="13"/>
  <c r="K6" i="13"/>
  <c r="O10" i="13"/>
  <c r="Q12" i="13"/>
  <c r="R3" i="13"/>
  <c r="K3" i="13"/>
  <c r="Q7" i="13"/>
  <c r="P12" i="13"/>
  <c r="R13" i="13"/>
  <c r="P2" i="13"/>
  <c r="M11" i="13"/>
  <c r="P1" i="13"/>
  <c r="M5" i="13"/>
  <c r="P3" i="13"/>
  <c r="P11" i="13"/>
  <c r="O14" i="13"/>
  <c r="M1" i="13"/>
  <c r="M7" i="13"/>
  <c r="K4" i="13"/>
  <c r="O12" i="13"/>
  <c r="N14" i="13"/>
  <c r="N12" i="13"/>
  <c r="N9" i="13"/>
  <c r="Q2" i="13"/>
  <c r="L14" i="13"/>
  <c r="M14" i="13"/>
  <c r="R7" i="13"/>
  <c r="V4" i="3" l="1"/>
  <c r="AR5" i="3"/>
  <c r="X32" i="3" a="1"/>
  <c r="X32" i="3" s="1"/>
  <c r="AU36" i="3"/>
  <c r="AR55" i="3"/>
  <c r="AR76" i="3"/>
  <c r="AU99" i="3"/>
  <c r="A16" i="2"/>
  <c r="AT32" i="3"/>
  <c r="AV36" i="3"/>
  <c r="AT43" i="3"/>
  <c r="A64" i="24"/>
  <c r="AV32" i="3"/>
  <c r="A60" i="2"/>
  <c r="AT14" i="3"/>
  <c r="AR29" i="3"/>
  <c r="AR44" i="3"/>
  <c r="A38" i="24"/>
  <c r="AT29" i="3"/>
  <c r="AV113" i="3"/>
  <c r="A14" i="24"/>
  <c r="A52" i="2"/>
  <c r="AR41" i="3"/>
  <c r="AV52" i="3"/>
  <c r="A22" i="24"/>
  <c r="A46" i="24"/>
  <c r="A56" i="24"/>
  <c r="A22" i="2"/>
  <c r="A44" i="2"/>
  <c r="AT6" i="3"/>
  <c r="AS12" i="3"/>
  <c r="AS64" i="3"/>
  <c r="AR68" i="3"/>
  <c r="A54" i="2"/>
  <c r="A33" i="5"/>
  <c r="AS33" i="5" s="1"/>
  <c r="AT12" i="3"/>
  <c r="AS25" i="3"/>
  <c r="AS30" i="3"/>
  <c r="AU47" i="3"/>
  <c r="AU64" i="3"/>
  <c r="AS68" i="3"/>
  <c r="AR99" i="3"/>
  <c r="AT111" i="3"/>
  <c r="A24" i="24"/>
  <c r="A48" i="24"/>
  <c r="A8" i="2"/>
  <c r="AT68" i="3"/>
  <c r="AU113" i="3"/>
  <c r="A56" i="2"/>
  <c r="AS4" i="3"/>
  <c r="AV20" i="3"/>
  <c r="AT39" i="3"/>
  <c r="AU68" i="3"/>
  <c r="AU81" i="3"/>
  <c r="AV94" i="3"/>
  <c r="AT113" i="3"/>
  <c r="AU4" i="3"/>
  <c r="A30" i="2"/>
  <c r="A28" i="2"/>
  <c r="A40" i="2"/>
  <c r="AR40" i="3"/>
  <c r="AU44" i="3"/>
  <c r="AR66" i="3"/>
  <c r="AU76" i="3"/>
  <c r="AU100" i="3"/>
  <c r="A54" i="24"/>
  <c r="AS23" i="3"/>
  <c r="AU89" i="3"/>
  <c r="A20" i="2"/>
  <c r="A38" i="2"/>
  <c r="AT5" i="3"/>
  <c r="AU10" i="3"/>
  <c r="AR20" i="3"/>
  <c r="AT23" i="3"/>
  <c r="AV28" i="3"/>
  <c r="AR39" i="3"/>
  <c r="AV55" i="3"/>
  <c r="AT59" i="3"/>
  <c r="AT66" i="3"/>
  <c r="AR75" i="3"/>
  <c r="AR102" i="3"/>
  <c r="A32" i="5"/>
  <c r="AR32" i="5" s="1"/>
  <c r="AU20" i="3"/>
  <c r="AU23" i="3"/>
  <c r="AS39" i="3"/>
  <c r="AR47" i="3"/>
  <c r="AR52" i="3"/>
  <c r="AU59" i="3"/>
  <c r="A6" i="24"/>
  <c r="A16" i="24"/>
  <c r="AE10" i="3"/>
  <c r="AM10" i="3"/>
  <c r="A14" i="2"/>
  <c r="A32" i="2"/>
  <c r="A50" i="2"/>
  <c r="AU39" i="3"/>
  <c r="AR60" i="3"/>
  <c r="AR82" i="3"/>
  <c r="X88" i="3" a="1"/>
  <c r="X88" i="3" s="1"/>
  <c r="AR97" i="3"/>
  <c r="AR104" i="3"/>
  <c r="A8" i="24"/>
  <c r="A30" i="24"/>
  <c r="A40" i="24"/>
  <c r="A62" i="24"/>
  <c r="AS113" i="3"/>
  <c r="AT60" i="3"/>
  <c r="AT88" i="3"/>
  <c r="AS97" i="3"/>
  <c r="AT97" i="3"/>
  <c r="A36" i="2"/>
  <c r="AR23" i="3"/>
  <c r="AT30" i="3"/>
  <c r="AR50" i="3"/>
  <c r="AT58" i="3"/>
  <c r="AR61" i="3"/>
  <c r="AT74" i="3"/>
  <c r="AR89" i="3"/>
  <c r="AU97" i="3"/>
  <c r="S113" i="3"/>
  <c r="AE113" i="27"/>
  <c r="X113" i="27" a="1"/>
  <c r="X113" i="27" s="1"/>
  <c r="I113" i="27"/>
  <c r="Y113" i="27"/>
  <c r="C113" i="3"/>
  <c r="AI113" i="3"/>
  <c r="O113" i="27"/>
  <c r="H113" i="27"/>
  <c r="P113" i="27"/>
  <c r="AN113" i="27"/>
  <c r="Q113" i="27"/>
  <c r="K113" i="3"/>
  <c r="AM113" i="27"/>
  <c r="AA113" i="3"/>
  <c r="G113" i="27"/>
  <c r="W113" i="27"/>
  <c r="T113" i="3"/>
  <c r="AK113" i="3"/>
  <c r="AG113" i="27"/>
  <c r="AO113" i="27"/>
  <c r="AB113" i="3"/>
  <c r="AC113" i="3"/>
  <c r="N113" i="3"/>
  <c r="AL113" i="3"/>
  <c r="AF24" i="27"/>
  <c r="G113" i="3"/>
  <c r="W113" i="3"/>
  <c r="C113" i="27"/>
  <c r="K113" i="27"/>
  <c r="S113" i="27"/>
  <c r="AA113" i="27"/>
  <c r="AI113" i="27"/>
  <c r="U113" i="3"/>
  <c r="O113" i="3"/>
  <c r="P113" i="3"/>
  <c r="X113" i="3" a="1"/>
  <c r="X113" i="3" s="1"/>
  <c r="AN113" i="3"/>
  <c r="D113" i="27"/>
  <c r="L113" i="27"/>
  <c r="T113" i="27"/>
  <c r="AB113" i="27"/>
  <c r="AJ113" i="27"/>
  <c r="AJ113" i="3"/>
  <c r="J113" i="3"/>
  <c r="I113" i="3"/>
  <c r="Q113" i="3"/>
  <c r="Y113" i="3"/>
  <c r="AG113" i="3"/>
  <c r="AO113" i="3"/>
  <c r="R113" i="27"/>
  <c r="M113" i="27"/>
  <c r="U113" i="27"/>
  <c r="AC113" i="27"/>
  <c r="AK113" i="27"/>
  <c r="L113" i="3"/>
  <c r="F113" i="27"/>
  <c r="N113" i="27"/>
  <c r="V113" i="27"/>
  <c r="AD113" i="27"/>
  <c r="AL113" i="27"/>
  <c r="B113" i="27"/>
  <c r="R113" i="3"/>
  <c r="Z113" i="3"/>
  <c r="AH113" i="3"/>
  <c r="J113" i="27"/>
  <c r="AF113" i="27"/>
  <c r="Z113" i="27"/>
  <c r="E113" i="27"/>
  <c r="AE113" i="3"/>
  <c r="AH113" i="27"/>
  <c r="AF113" i="3"/>
  <c r="AG26" i="27"/>
  <c r="AO14" i="27"/>
  <c r="B113" i="3"/>
  <c r="H113" i="3"/>
  <c r="F113" i="3"/>
  <c r="D113" i="3"/>
  <c r="AM113" i="3"/>
  <c r="AD113" i="3"/>
  <c r="V113" i="3"/>
  <c r="M113" i="3"/>
  <c r="E113" i="3"/>
  <c r="AE16" i="27"/>
  <c r="R29" i="3"/>
  <c r="F12" i="3"/>
  <c r="N28" i="3"/>
  <c r="AD19" i="3"/>
  <c r="AK17" i="27"/>
  <c r="W38" i="3"/>
  <c r="AI52" i="27"/>
  <c r="AI9" i="27"/>
  <c r="I34" i="27"/>
  <c r="AH36" i="3"/>
  <c r="P21" i="27"/>
  <c r="X4" i="27" a="1"/>
  <c r="X4" i="27" s="1"/>
  <c r="AF9" i="27"/>
  <c r="AL15" i="27"/>
  <c r="AO29" i="3"/>
  <c r="AN9" i="3"/>
  <c r="AI6" i="27"/>
  <c r="Y32" i="3"/>
  <c r="G45" i="27"/>
  <c r="O8" i="27"/>
  <c r="W11" i="27"/>
  <c r="AE20" i="27"/>
  <c r="AM32" i="27"/>
  <c r="AI17" i="27"/>
  <c r="X17" i="3" a="1"/>
  <c r="X17" i="3" s="1"/>
  <c r="Q9" i="3"/>
  <c r="C28" i="3"/>
  <c r="AI37" i="3"/>
  <c r="D17" i="3"/>
  <c r="L6" i="3"/>
  <c r="T19" i="3"/>
  <c r="AB26" i="3"/>
  <c r="AJ33" i="3"/>
  <c r="E20" i="27"/>
  <c r="U22" i="27"/>
  <c r="AC12" i="27"/>
  <c r="W23" i="27"/>
  <c r="AF9" i="3"/>
  <c r="AG28" i="3"/>
  <c r="K38" i="3"/>
  <c r="J19" i="3"/>
  <c r="E13" i="3"/>
  <c r="M32" i="3"/>
  <c r="U13" i="3"/>
  <c r="AC30" i="3"/>
  <c r="AK12" i="3"/>
  <c r="G4" i="27"/>
  <c r="O24" i="27"/>
  <c r="W15" i="27"/>
  <c r="AE25" i="27"/>
  <c r="AS5" i="3"/>
  <c r="AR7" i="3"/>
  <c r="AV18" i="3"/>
  <c r="AT21" i="3"/>
  <c r="AR31" i="3"/>
  <c r="AS41" i="3"/>
  <c r="AS44" i="3"/>
  <c r="AT46" i="3"/>
  <c r="AR48" i="3"/>
  <c r="AS53" i="3"/>
  <c r="AT57" i="3"/>
  <c r="AR62" i="3"/>
  <c r="AR71" i="3"/>
  <c r="AT76" i="3"/>
  <c r="AT84" i="3"/>
  <c r="AT95" i="3"/>
  <c r="AV102" i="3"/>
  <c r="AR105" i="3"/>
  <c r="AS109" i="3"/>
  <c r="AL18" i="3"/>
  <c r="AS7" i="3"/>
  <c r="AU21" i="3"/>
  <c r="AS31" i="3"/>
  <c r="AT48" i="3"/>
  <c r="AU71" i="3"/>
  <c r="AU95" i="3"/>
  <c r="AS105" i="3"/>
  <c r="AU109" i="3"/>
  <c r="G18" i="3"/>
  <c r="O21" i="3"/>
  <c r="AU5" i="3"/>
  <c r="AU7" i="3"/>
  <c r="AR13" i="3"/>
  <c r="X24" i="3" a="1"/>
  <c r="X24" i="3" s="1"/>
  <c r="AT31" i="3"/>
  <c r="AT37" i="3"/>
  <c r="AR42" i="3"/>
  <c r="AS60" i="3"/>
  <c r="AR63" i="3"/>
  <c r="AS65" i="3"/>
  <c r="AT67" i="3"/>
  <c r="AS82" i="3"/>
  <c r="X91" i="3" a="1"/>
  <c r="X91" i="3" s="1"/>
  <c r="AT98" i="3"/>
  <c r="AS103" i="3"/>
  <c r="AT105" i="3"/>
  <c r="AT112" i="3"/>
  <c r="AS13" i="3"/>
  <c r="AR24" i="3"/>
  <c r="AU31" i="3"/>
  <c r="AT42" i="3"/>
  <c r="AU63" i="3"/>
  <c r="AT65" i="3"/>
  <c r="AR91" i="3"/>
  <c r="AU105" i="3"/>
  <c r="AT4" i="3"/>
  <c r="AR6" i="3"/>
  <c r="AR8" i="3"/>
  <c r="AT13" i="3"/>
  <c r="AR17" i="3"/>
  <c r="AS24" i="3"/>
  <c r="AR28" i="3"/>
  <c r="AT38" i="3"/>
  <c r="AT40" i="3"/>
  <c r="AR45" i="3"/>
  <c r="AS47" i="3"/>
  <c r="AR49" i="3"/>
  <c r="AS52" i="3"/>
  <c r="AS54" i="3"/>
  <c r="AT56" i="3"/>
  <c r="AU58" i="3"/>
  <c r="AU60" i="3"/>
  <c r="AR70" i="3"/>
  <c r="AS72" i="3"/>
  <c r="AT75" i="3"/>
  <c r="AS77" i="3"/>
  <c r="AR81" i="3"/>
  <c r="AR83" i="3"/>
  <c r="AS89" i="3"/>
  <c r="AU91" i="3"/>
  <c r="X94" i="3" a="1"/>
  <c r="X94" i="3" s="1"/>
  <c r="AT101" i="3"/>
  <c r="AT110" i="3"/>
  <c r="P31" i="3"/>
  <c r="AS6" i="3"/>
  <c r="AT8" i="3"/>
  <c r="AU13" i="3"/>
  <c r="AS17" i="3"/>
  <c r="AS28" i="3"/>
  <c r="AS45" i="3"/>
  <c r="AT47" i="3"/>
  <c r="AU70" i="3"/>
  <c r="AU72" i="3"/>
  <c r="AT77" i="3"/>
  <c r="AS81" i="3"/>
  <c r="AU83" i="3"/>
  <c r="AT89" i="3"/>
  <c r="AR94" i="3"/>
  <c r="AT81" i="3"/>
  <c r="AQ23" i="5" a="1"/>
  <c r="AQ23" i="5" s="1"/>
  <c r="AQ25" i="5" a="1"/>
  <c r="AQ25" i="5" s="1"/>
  <c r="AQ29" i="5" a="1"/>
  <c r="AQ29" i="5" s="1"/>
  <c r="AQ33" i="5" a="1"/>
  <c r="AQ33" i="5" s="1"/>
  <c r="AQ27" i="5" a="1"/>
  <c r="AQ27" i="5" s="1"/>
  <c r="AQ31" i="5" a="1"/>
  <c r="AQ31" i="5" s="1"/>
  <c r="AQ21" i="5" a="1"/>
  <c r="AQ21" i="5" s="1"/>
  <c r="B8" i="3"/>
  <c r="AQ20" i="5" a="1"/>
  <c r="AQ20" i="5" s="1"/>
  <c r="AQ5" i="5" a="1"/>
  <c r="AQ5" i="5" s="1"/>
  <c r="AQ6" i="5" a="1"/>
  <c r="AQ6" i="5" s="1"/>
  <c r="AQ9" i="5" a="1"/>
  <c r="AQ9" i="5" s="1"/>
  <c r="AQ10" i="5" a="1"/>
  <c r="AQ10" i="5" s="1"/>
  <c r="AQ12" i="5" a="1"/>
  <c r="AQ12" i="5" s="1"/>
  <c r="AQ13" i="5" a="1"/>
  <c r="AQ13" i="5" s="1"/>
  <c r="AQ14" i="5" a="1"/>
  <c r="AQ14" i="5" s="1"/>
  <c r="AQ16" i="5" a="1"/>
  <c r="AQ16" i="5" s="1"/>
  <c r="AQ17" i="5" a="1"/>
  <c r="AQ17" i="5" s="1"/>
  <c r="AQ18" i="5" a="1"/>
  <c r="AQ18" i="5" s="1"/>
  <c r="AQ32" i="5" a="1"/>
  <c r="AQ32" i="5" s="1"/>
  <c r="AQ7" i="5" a="1"/>
  <c r="AQ7" i="5" s="1"/>
  <c r="AQ19" i="5" a="1"/>
  <c r="AQ19" i="5" s="1"/>
  <c r="AQ24" i="5" a="1"/>
  <c r="AQ24" i="5" s="1"/>
  <c r="AQ11" i="5" a="1"/>
  <c r="AQ11" i="5" s="1"/>
  <c r="AQ22" i="5" a="1"/>
  <c r="AQ22" i="5" s="1"/>
  <c r="AQ30" i="5" a="1"/>
  <c r="AQ30" i="5" s="1"/>
  <c r="AQ8" i="5" a="1"/>
  <c r="AQ8" i="5" s="1"/>
  <c r="AQ15" i="5" a="1"/>
  <c r="AQ15" i="5" s="1"/>
  <c r="AQ28" i="5" a="1"/>
  <c r="AQ28" i="5" s="1"/>
  <c r="AQ26" i="5" a="1"/>
  <c r="AQ26" i="5" s="1"/>
  <c r="AT21" i="5"/>
  <c r="AS21" i="5"/>
  <c r="AR21" i="5"/>
  <c r="AV21" i="5"/>
  <c r="AU21" i="5"/>
  <c r="AT5" i="5"/>
  <c r="AS5" i="5"/>
  <c r="AR5" i="5"/>
  <c r="AV5" i="5"/>
  <c r="AU5" i="5"/>
  <c r="AT10" i="5"/>
  <c r="AS10" i="5"/>
  <c r="AR10" i="5"/>
  <c r="AV10" i="5"/>
  <c r="AU10" i="5"/>
  <c r="AT15" i="5"/>
  <c r="AS15" i="5"/>
  <c r="AR15" i="5"/>
  <c r="AV15" i="5"/>
  <c r="AU15" i="5"/>
  <c r="AT24" i="5"/>
  <c r="AS24" i="5"/>
  <c r="AR24" i="5"/>
  <c r="AV24" i="5"/>
  <c r="AU24" i="5"/>
  <c r="AT28" i="5"/>
  <c r="AS28" i="5"/>
  <c r="AR28" i="5"/>
  <c r="AV28" i="5"/>
  <c r="AU28" i="5"/>
  <c r="AT8" i="5"/>
  <c r="AS8" i="5"/>
  <c r="AR8" i="5"/>
  <c r="AV8" i="5"/>
  <c r="AU8" i="5"/>
  <c r="AT11" i="5"/>
  <c r="AS11" i="5"/>
  <c r="AR11" i="5"/>
  <c r="AV11" i="5"/>
  <c r="AU11" i="5"/>
  <c r="AT20" i="5"/>
  <c r="AS20" i="5"/>
  <c r="AR20" i="5"/>
  <c r="AV20" i="5"/>
  <c r="AU20" i="5"/>
  <c r="AT6" i="5"/>
  <c r="AS6" i="5"/>
  <c r="AR6" i="5"/>
  <c r="AV6" i="5"/>
  <c r="AU6" i="5"/>
  <c r="AT16" i="5"/>
  <c r="AS16" i="5"/>
  <c r="AR16" i="5"/>
  <c r="AV16" i="5"/>
  <c r="AU16" i="5"/>
  <c r="AT25" i="5"/>
  <c r="AS25" i="5"/>
  <c r="AR25" i="5"/>
  <c r="AV25" i="5"/>
  <c r="AU25" i="5"/>
  <c r="AT29" i="5"/>
  <c r="AS29" i="5"/>
  <c r="AR29" i="5"/>
  <c r="AV29" i="5"/>
  <c r="AU29" i="5"/>
  <c r="AT13" i="5"/>
  <c r="AS13" i="5"/>
  <c r="AR13" i="5"/>
  <c r="AV13" i="5"/>
  <c r="AU13" i="5"/>
  <c r="AT22" i="5"/>
  <c r="AS22" i="5"/>
  <c r="AR22" i="5"/>
  <c r="AV22" i="5"/>
  <c r="AU22" i="5"/>
  <c r="AT31" i="5"/>
  <c r="AS31" i="5"/>
  <c r="AR31" i="5"/>
  <c r="AV31" i="5"/>
  <c r="AU31" i="5"/>
  <c r="AT12" i="5"/>
  <c r="AS12" i="5"/>
  <c r="AR12" i="5"/>
  <c r="AV12" i="5"/>
  <c r="AU12" i="5"/>
  <c r="AT9" i="5"/>
  <c r="AS9" i="5"/>
  <c r="AR9" i="5"/>
  <c r="AV9" i="5"/>
  <c r="AU9" i="5"/>
  <c r="AT18" i="5"/>
  <c r="AS18" i="5"/>
  <c r="AR18" i="5"/>
  <c r="AV18" i="5"/>
  <c r="AU18" i="5"/>
  <c r="AT23" i="5"/>
  <c r="AS23" i="5"/>
  <c r="AR23" i="5"/>
  <c r="AV23" i="5"/>
  <c r="AU23" i="5"/>
  <c r="AT27" i="5"/>
  <c r="AS27" i="5"/>
  <c r="AR27" i="5"/>
  <c r="AV27" i="5"/>
  <c r="AU27" i="5"/>
  <c r="AT17" i="5"/>
  <c r="AS17" i="5"/>
  <c r="AR17" i="5"/>
  <c r="AV17" i="5"/>
  <c r="AU17" i="5"/>
  <c r="AT26" i="5"/>
  <c r="AS26" i="5"/>
  <c r="AR26" i="5"/>
  <c r="AV26" i="5"/>
  <c r="AU26" i="5"/>
  <c r="AT30" i="5"/>
  <c r="AS30" i="5"/>
  <c r="AR30" i="5"/>
  <c r="AV30" i="5"/>
  <c r="AU30" i="5"/>
  <c r="AT4" i="5"/>
  <c r="AS4" i="5"/>
  <c r="AR4" i="5"/>
  <c r="AV4" i="5"/>
  <c r="AU4" i="5"/>
  <c r="AT14" i="5"/>
  <c r="AS14" i="5"/>
  <c r="AR14" i="5"/>
  <c r="AV14" i="5"/>
  <c r="AU14" i="5"/>
  <c r="AT19" i="5"/>
  <c r="AS19" i="5"/>
  <c r="AR19" i="5"/>
  <c r="AV19" i="5"/>
  <c r="AU19" i="5"/>
  <c r="S97" i="3"/>
  <c r="S89" i="3"/>
  <c r="S81" i="3"/>
  <c r="S105" i="3"/>
  <c r="S106" i="3"/>
  <c r="S104" i="3"/>
  <c r="S101" i="3"/>
  <c r="S68" i="3"/>
  <c r="S78" i="3"/>
  <c r="S88" i="3"/>
  <c r="S84" i="3"/>
  <c r="S60" i="3"/>
  <c r="S77" i="3"/>
  <c r="S46" i="3"/>
  <c r="S24" i="3"/>
  <c r="S100" i="3"/>
  <c r="S56" i="3"/>
  <c r="S54" i="3"/>
  <c r="S76" i="3"/>
  <c r="S25" i="3"/>
  <c r="S61" i="3"/>
  <c r="S47" i="3"/>
  <c r="S43" i="3"/>
  <c r="S42" i="3"/>
  <c r="S41" i="3"/>
  <c r="S31" i="3"/>
  <c r="S18" i="3"/>
  <c r="S8" i="3"/>
  <c r="S98" i="3"/>
  <c r="S69" i="3"/>
  <c r="S62" i="3"/>
  <c r="S39" i="3"/>
  <c r="S23" i="3"/>
  <c r="S13" i="3"/>
  <c r="S5" i="3"/>
  <c r="N4" i="3"/>
  <c r="E5" i="3"/>
  <c r="AH7" i="3"/>
  <c r="R8" i="3"/>
  <c r="AD11" i="3"/>
  <c r="AC12" i="3"/>
  <c r="D14" i="3"/>
  <c r="G15" i="3"/>
  <c r="AF20" i="3"/>
  <c r="S22" i="3"/>
  <c r="P25" i="3"/>
  <c r="E31" i="3"/>
  <c r="AJ34" i="3"/>
  <c r="W36" i="3"/>
  <c r="W37" i="3"/>
  <c r="C99" i="3"/>
  <c r="C91" i="3"/>
  <c r="C83" i="3"/>
  <c r="C109" i="3"/>
  <c r="C81" i="3"/>
  <c r="C76" i="3"/>
  <c r="C97" i="3"/>
  <c r="C84" i="3"/>
  <c r="C72" i="3"/>
  <c r="C112" i="3"/>
  <c r="C110" i="3"/>
  <c r="C102" i="3"/>
  <c r="C98" i="3"/>
  <c r="C78" i="3"/>
  <c r="C105" i="3"/>
  <c r="C60" i="3"/>
  <c r="C70" i="3"/>
  <c r="C68" i="3"/>
  <c r="C94" i="3"/>
  <c r="C89" i="3"/>
  <c r="C71" i="3"/>
  <c r="C63" i="3"/>
  <c r="C55" i="3"/>
  <c r="C108" i="3"/>
  <c r="C100" i="3"/>
  <c r="C47" i="3"/>
  <c r="C64" i="3"/>
  <c r="C46" i="3"/>
  <c r="C39" i="3"/>
  <c r="C36" i="3"/>
  <c r="C23" i="3"/>
  <c r="C52" i="3"/>
  <c r="C32" i="3"/>
  <c r="C24" i="3"/>
  <c r="C20" i="3"/>
  <c r="C8" i="3"/>
  <c r="C44" i="3"/>
  <c r="C56" i="3"/>
  <c r="C49" i="3"/>
  <c r="C31" i="3"/>
  <c r="C17" i="3"/>
  <c r="C61" i="3"/>
  <c r="C54" i="3"/>
  <c r="C48" i="3"/>
  <c r="C40" i="3"/>
  <c r="C13" i="3"/>
  <c r="C5" i="3"/>
  <c r="AB105" i="3"/>
  <c r="AB99" i="3"/>
  <c r="AB91" i="3"/>
  <c r="AB108" i="3"/>
  <c r="AB107" i="3"/>
  <c r="AB89" i="3"/>
  <c r="AB76" i="3"/>
  <c r="AB68" i="3"/>
  <c r="AB60" i="3"/>
  <c r="AB83" i="3"/>
  <c r="AB71" i="3"/>
  <c r="AB95" i="3"/>
  <c r="AB86" i="3"/>
  <c r="AB59" i="3"/>
  <c r="AB58" i="3"/>
  <c r="AB97" i="3"/>
  <c r="AB55" i="3"/>
  <c r="AB82" i="3"/>
  <c r="AB75" i="3"/>
  <c r="AB81" i="3"/>
  <c r="AB67" i="3"/>
  <c r="AB63" i="3"/>
  <c r="AB39" i="3"/>
  <c r="AB24" i="3"/>
  <c r="AB48" i="3"/>
  <c r="AB46" i="3"/>
  <c r="AB8" i="3"/>
  <c r="AB66" i="3"/>
  <c r="AB32" i="3"/>
  <c r="AB21" i="3"/>
  <c r="AB7" i="3"/>
  <c r="AB84" i="3"/>
  <c r="AB18" i="3"/>
  <c r="AB6" i="3"/>
  <c r="AB70" i="3"/>
  <c r="AB54" i="3"/>
  <c r="AB42" i="3"/>
  <c r="AB47" i="3"/>
  <c r="AB40" i="3"/>
  <c r="AB29" i="3"/>
  <c r="AB65" i="3"/>
  <c r="AB23" i="3"/>
  <c r="M5" i="3"/>
  <c r="Y8" i="3"/>
  <c r="X9" i="3" a="1"/>
  <c r="X9" i="3" s="1"/>
  <c r="AL11" i="3"/>
  <c r="AB13" i="3"/>
  <c r="L14" i="3"/>
  <c r="S15" i="3"/>
  <c r="Y21" i="3"/>
  <c r="AB22" i="3"/>
  <c r="AG24" i="3"/>
  <c r="Y25" i="3"/>
  <c r="AM26" i="3"/>
  <c r="F29" i="3"/>
  <c r="F30" i="3"/>
  <c r="B32" i="3"/>
  <c r="AT33" i="3"/>
  <c r="AL33" i="3"/>
  <c r="AD33" i="3"/>
  <c r="W33" i="3"/>
  <c r="O33" i="3"/>
  <c r="G33" i="3"/>
  <c r="AU33" i="3"/>
  <c r="AK33" i="3"/>
  <c r="AB33" i="3"/>
  <c r="T33" i="3"/>
  <c r="K33" i="3"/>
  <c r="B33" i="3"/>
  <c r="AG33" i="3"/>
  <c r="X33" i="3" a="1"/>
  <c r="X33" i="3" s="1"/>
  <c r="P33" i="3"/>
  <c r="F33" i="3"/>
  <c r="AR33" i="3"/>
  <c r="AF33" i="3"/>
  <c r="U33" i="3"/>
  <c r="I33" i="3"/>
  <c r="AE33" i="3"/>
  <c r="S33" i="3"/>
  <c r="H33" i="3"/>
  <c r="AO33" i="3"/>
  <c r="AC33" i="3"/>
  <c r="R33" i="3"/>
  <c r="E33" i="3"/>
  <c r="AN33" i="3"/>
  <c r="AA33" i="3"/>
  <c r="Q33" i="3"/>
  <c r="D33" i="3"/>
  <c r="AM33" i="3"/>
  <c r="Z33" i="3"/>
  <c r="N33" i="3"/>
  <c r="C33" i="3"/>
  <c r="AV33" i="3"/>
  <c r="AI33" i="3"/>
  <c r="L33" i="3"/>
  <c r="AS33" i="3"/>
  <c r="AH33" i="3"/>
  <c r="V33" i="3"/>
  <c r="J33" i="3"/>
  <c r="AR35" i="3"/>
  <c r="AJ35" i="3"/>
  <c r="AB35" i="3"/>
  <c r="U35" i="3"/>
  <c r="M35" i="3"/>
  <c r="E35" i="3"/>
  <c r="AN35" i="3"/>
  <c r="AE35" i="3"/>
  <c r="W35" i="3"/>
  <c r="N35" i="3"/>
  <c r="D35" i="3"/>
  <c r="AS35" i="3"/>
  <c r="AI35" i="3"/>
  <c r="Z35" i="3"/>
  <c r="R35" i="3"/>
  <c r="I35" i="3"/>
  <c r="AF35" i="3"/>
  <c r="T35" i="3"/>
  <c r="H35" i="3"/>
  <c r="AD35" i="3"/>
  <c r="S35" i="3"/>
  <c r="G35" i="3"/>
  <c r="AO35" i="3"/>
  <c r="AC35" i="3"/>
  <c r="Q35" i="3"/>
  <c r="F35" i="3"/>
  <c r="AM35" i="3"/>
  <c r="AA35" i="3"/>
  <c r="P35" i="3"/>
  <c r="C35" i="3"/>
  <c r="AL35" i="3"/>
  <c r="Y35" i="3"/>
  <c r="O35" i="3"/>
  <c r="B35" i="3"/>
  <c r="AU35" i="3"/>
  <c r="AH35" i="3"/>
  <c r="K35" i="3"/>
  <c r="AT35" i="3"/>
  <c r="AG35" i="3"/>
  <c r="V35" i="3"/>
  <c r="J35" i="3"/>
  <c r="AC57" i="3"/>
  <c r="AI97" i="3"/>
  <c r="AI89" i="3"/>
  <c r="AI101" i="3"/>
  <c r="AI77" i="3"/>
  <c r="AI105" i="3"/>
  <c r="AI109" i="3"/>
  <c r="AI76" i="3"/>
  <c r="AI99" i="3"/>
  <c r="AI72" i="3"/>
  <c r="AI70" i="3"/>
  <c r="AI68" i="3"/>
  <c r="AI63" i="3"/>
  <c r="AI98" i="3"/>
  <c r="AI83" i="3"/>
  <c r="AI47" i="3"/>
  <c r="AI39" i="3"/>
  <c r="AI31" i="3"/>
  <c r="AI23" i="3"/>
  <c r="AI112" i="3"/>
  <c r="AI96" i="3"/>
  <c r="AI75" i="3"/>
  <c r="AI67" i="3"/>
  <c r="AI60" i="3"/>
  <c r="AI54" i="3"/>
  <c r="AI91" i="3"/>
  <c r="AI66" i="3"/>
  <c r="AI64" i="3"/>
  <c r="AI56" i="3"/>
  <c r="AI48" i="3"/>
  <c r="AI58" i="3"/>
  <c r="AI71" i="3"/>
  <c r="AI40" i="3"/>
  <c r="AI50" i="3"/>
  <c r="AI29" i="3"/>
  <c r="AI69" i="3"/>
  <c r="AI59" i="3"/>
  <c r="AI24" i="3"/>
  <c r="AI8" i="3"/>
  <c r="AI17" i="3"/>
  <c r="AI7" i="3"/>
  <c r="AI55" i="3"/>
  <c r="AI32" i="3"/>
  <c r="AI13" i="3"/>
  <c r="AI5" i="3"/>
  <c r="AI104" i="3"/>
  <c r="AI81" i="3"/>
  <c r="AI53" i="3"/>
  <c r="AI49" i="3"/>
  <c r="T105" i="3"/>
  <c r="T109" i="3"/>
  <c r="T99" i="3"/>
  <c r="T91" i="3"/>
  <c r="T101" i="3"/>
  <c r="T89" i="3"/>
  <c r="T97" i="3"/>
  <c r="T76" i="3"/>
  <c r="T68" i="3"/>
  <c r="T60" i="3"/>
  <c r="T72" i="3"/>
  <c r="T70" i="3"/>
  <c r="T81" i="3"/>
  <c r="T64" i="3"/>
  <c r="T100" i="3"/>
  <c r="T95" i="3"/>
  <c r="T63" i="3"/>
  <c r="T56" i="3"/>
  <c r="T96" i="3"/>
  <c r="T82" i="3"/>
  <c r="T77" i="3"/>
  <c r="T54" i="3"/>
  <c r="T67" i="3"/>
  <c r="T32" i="3"/>
  <c r="T45" i="3"/>
  <c r="T21" i="3"/>
  <c r="T83" i="3"/>
  <c r="T51" i="3"/>
  <c r="T47" i="3"/>
  <c r="T43" i="3"/>
  <c r="T42" i="3"/>
  <c r="T31" i="3"/>
  <c r="T18" i="3"/>
  <c r="T8" i="3"/>
  <c r="T71" i="3"/>
  <c r="T40" i="3"/>
  <c r="T30" i="3"/>
  <c r="T29" i="3"/>
  <c r="T26" i="3"/>
  <c r="T22" i="3"/>
  <c r="T15" i="3"/>
  <c r="T7" i="3"/>
  <c r="T98" i="3"/>
  <c r="T62" i="3"/>
  <c r="T55" i="3"/>
  <c r="T48" i="3"/>
  <c r="T39" i="3"/>
  <c r="T23" i="3"/>
  <c r="T13" i="3"/>
  <c r="T5" i="3"/>
  <c r="T46" i="3"/>
  <c r="U99" i="3"/>
  <c r="U91" i="3"/>
  <c r="U83" i="3"/>
  <c r="U95" i="3"/>
  <c r="U105" i="3"/>
  <c r="U84" i="3"/>
  <c r="U76" i="3"/>
  <c r="U81" i="3"/>
  <c r="U89" i="3"/>
  <c r="U70" i="3"/>
  <c r="U68" i="3"/>
  <c r="U66" i="3"/>
  <c r="U65" i="3"/>
  <c r="U63" i="3"/>
  <c r="U97" i="3"/>
  <c r="U47" i="3"/>
  <c r="U82" i="3"/>
  <c r="U73" i="3"/>
  <c r="U32" i="3"/>
  <c r="U28" i="3"/>
  <c r="U17" i="3"/>
  <c r="U61" i="3"/>
  <c r="U60" i="3"/>
  <c r="U44" i="3"/>
  <c r="U31" i="3"/>
  <c r="U8" i="3"/>
  <c r="U92" i="3"/>
  <c r="U71" i="3"/>
  <c r="U41" i="3"/>
  <c r="U40" i="3"/>
  <c r="U30" i="3"/>
  <c r="U22" i="3"/>
  <c r="U7" i="3"/>
  <c r="U55" i="3"/>
  <c r="U14" i="3"/>
  <c r="U6" i="3"/>
  <c r="U69" i="3"/>
  <c r="U52" i="3"/>
  <c r="U48" i="3"/>
  <c r="U39" i="3"/>
  <c r="U49" i="3"/>
  <c r="U46" i="3"/>
  <c r="U90" i="3"/>
  <c r="U36" i="3"/>
  <c r="U20" i="3"/>
  <c r="A18" i="2"/>
  <c r="A26" i="2"/>
  <c r="A34" i="2"/>
  <c r="A42" i="2"/>
  <c r="A58" i="2"/>
  <c r="B115" i="3" a="1"/>
  <c r="B115" i="3" s="1"/>
  <c r="B35" i="5" a="1"/>
  <c r="B35" i="5" s="1"/>
  <c r="A7" i="5"/>
  <c r="E9" i="6" s="1"/>
  <c r="AC4" i="3"/>
  <c r="U5" i="3"/>
  <c r="D6" i="3"/>
  <c r="AG8" i="3"/>
  <c r="AJ13" i="3"/>
  <c r="T14" i="3"/>
  <c r="AB15" i="3"/>
  <c r="AJ21" i="3"/>
  <c r="AL22" i="3"/>
  <c r="AI25" i="3"/>
  <c r="AR27" i="3"/>
  <c r="AJ27" i="3"/>
  <c r="AB27" i="3"/>
  <c r="U27" i="3"/>
  <c r="M27" i="3"/>
  <c r="E27" i="3"/>
  <c r="AN27" i="3"/>
  <c r="AE27" i="3"/>
  <c r="W27" i="3"/>
  <c r="N27" i="3"/>
  <c r="D27" i="3"/>
  <c r="AV27" i="3"/>
  <c r="AL27" i="3"/>
  <c r="AA27" i="3"/>
  <c r="R27" i="3"/>
  <c r="H27" i="3"/>
  <c r="AU27" i="3"/>
  <c r="AK27" i="3"/>
  <c r="Z27" i="3"/>
  <c r="Q27" i="3"/>
  <c r="G27" i="3"/>
  <c r="AT27" i="3"/>
  <c r="AI27" i="3"/>
  <c r="Y27" i="3"/>
  <c r="P27" i="3"/>
  <c r="F27" i="3"/>
  <c r="AS27" i="3"/>
  <c r="AH27" i="3"/>
  <c r="X27" i="3" a="1"/>
  <c r="X27" i="3" s="1"/>
  <c r="O27" i="3"/>
  <c r="C27" i="3"/>
  <c r="AG27" i="3"/>
  <c r="L27" i="3"/>
  <c r="B27" i="3"/>
  <c r="AO27" i="3"/>
  <c r="AD27" i="3"/>
  <c r="T27" i="3"/>
  <c r="J27" i="3"/>
  <c r="AM27" i="3"/>
  <c r="AC27" i="3"/>
  <c r="S27" i="3"/>
  <c r="I27" i="3"/>
  <c r="S30" i="3"/>
  <c r="AB31" i="3"/>
  <c r="M33" i="3"/>
  <c r="L35" i="3"/>
  <c r="R97" i="3"/>
  <c r="R89" i="3"/>
  <c r="R109" i="3"/>
  <c r="R105" i="3"/>
  <c r="R81" i="3"/>
  <c r="R101" i="3"/>
  <c r="R95" i="3"/>
  <c r="R77" i="3"/>
  <c r="R91" i="3"/>
  <c r="R85" i="3"/>
  <c r="R99" i="3"/>
  <c r="R72" i="3"/>
  <c r="R70" i="3"/>
  <c r="R68" i="3"/>
  <c r="R55" i="3"/>
  <c r="R47" i="3"/>
  <c r="R39" i="3"/>
  <c r="R31" i="3"/>
  <c r="R23" i="3"/>
  <c r="R106" i="3"/>
  <c r="R65" i="3"/>
  <c r="R64" i="3"/>
  <c r="R52" i="3"/>
  <c r="R83" i="3"/>
  <c r="R71" i="3"/>
  <c r="R82" i="3"/>
  <c r="R60" i="3"/>
  <c r="R48" i="3"/>
  <c r="R107" i="3"/>
  <c r="R90" i="3"/>
  <c r="R36" i="3"/>
  <c r="R20" i="3"/>
  <c r="R13" i="3"/>
  <c r="R5" i="3"/>
  <c r="R63" i="3"/>
  <c r="R28" i="3"/>
  <c r="R57" i="3"/>
  <c r="R56" i="3"/>
  <c r="R54" i="3"/>
  <c r="R50" i="3"/>
  <c r="R32" i="3"/>
  <c r="R17" i="3"/>
  <c r="R76" i="3"/>
  <c r="R45" i="3"/>
  <c r="R44" i="3"/>
  <c r="R25" i="3"/>
  <c r="R21" i="3"/>
  <c r="R42" i="3"/>
  <c r="R41" i="3"/>
  <c r="R40" i="3"/>
  <c r="R53" i="3"/>
  <c r="R7" i="3"/>
  <c r="R49" i="3"/>
  <c r="AK99" i="3"/>
  <c r="AK91" i="3"/>
  <c r="AK105" i="3"/>
  <c r="AK97" i="3"/>
  <c r="AK83" i="3"/>
  <c r="AK81" i="3"/>
  <c r="AK68" i="3"/>
  <c r="AK60" i="3"/>
  <c r="AK107" i="3"/>
  <c r="AK89" i="3"/>
  <c r="AK101" i="3"/>
  <c r="AK95" i="3"/>
  <c r="AK82" i="3"/>
  <c r="AK77" i="3"/>
  <c r="AK112" i="3"/>
  <c r="AK111" i="3"/>
  <c r="AK110" i="3"/>
  <c r="AK56" i="3"/>
  <c r="AK93" i="3"/>
  <c r="AK70" i="3"/>
  <c r="AK78" i="3"/>
  <c r="AK40" i="3"/>
  <c r="AK29" i="3"/>
  <c r="AK23" i="3"/>
  <c r="AK62" i="3"/>
  <c r="AK47" i="3"/>
  <c r="AK79" i="3"/>
  <c r="AK54" i="3"/>
  <c r="AK39" i="3"/>
  <c r="AK7" i="3"/>
  <c r="AK6" i="3"/>
  <c r="AK80" i="3"/>
  <c r="AK21" i="3"/>
  <c r="AK13" i="3"/>
  <c r="AK5" i="3"/>
  <c r="AK73" i="3"/>
  <c r="AK46" i="3"/>
  <c r="AK48" i="3"/>
  <c r="AK31" i="3"/>
  <c r="N105" i="3"/>
  <c r="N83" i="3"/>
  <c r="N76" i="3"/>
  <c r="N68" i="3"/>
  <c r="N60" i="3"/>
  <c r="N91" i="3"/>
  <c r="N89" i="3"/>
  <c r="N81" i="3"/>
  <c r="N77" i="3"/>
  <c r="N107" i="3"/>
  <c r="N106" i="3"/>
  <c r="N94" i="3"/>
  <c r="N82" i="3"/>
  <c r="N69" i="3"/>
  <c r="N99" i="3"/>
  <c r="N64" i="3"/>
  <c r="N109" i="3"/>
  <c r="N67" i="3"/>
  <c r="N52" i="3"/>
  <c r="N111" i="3"/>
  <c r="N102" i="3"/>
  <c r="N53" i="3"/>
  <c r="N29" i="3"/>
  <c r="N78" i="3"/>
  <c r="N75" i="3"/>
  <c r="N46" i="3"/>
  <c r="N39" i="3"/>
  <c r="N23" i="3"/>
  <c r="N7" i="3"/>
  <c r="N79" i="3"/>
  <c r="N56" i="3"/>
  <c r="N54" i="3"/>
  <c r="N36" i="3"/>
  <c r="N14" i="3"/>
  <c r="N6" i="3"/>
  <c r="N97" i="3"/>
  <c r="N72" i="3"/>
  <c r="N61" i="3"/>
  <c r="N20" i="3"/>
  <c r="N13" i="3"/>
  <c r="N5" i="3"/>
  <c r="N110" i="3"/>
  <c r="N44" i="3"/>
  <c r="N70" i="3"/>
  <c r="N62" i="3"/>
  <c r="N47" i="3"/>
  <c r="N31" i="3"/>
  <c r="AD109" i="3"/>
  <c r="AD106" i="3"/>
  <c r="AD95" i="3"/>
  <c r="AD78" i="3"/>
  <c r="AD76" i="3"/>
  <c r="AD97" i="3"/>
  <c r="AD105" i="3"/>
  <c r="AD94" i="3"/>
  <c r="AD72" i="3"/>
  <c r="AD89" i="3"/>
  <c r="AD86" i="3"/>
  <c r="AD102" i="3"/>
  <c r="AD68" i="3"/>
  <c r="AD84" i="3"/>
  <c r="AD64" i="3"/>
  <c r="AD56" i="3"/>
  <c r="AD48" i="3"/>
  <c r="AD81" i="3"/>
  <c r="AD60" i="3"/>
  <c r="AD47" i="3"/>
  <c r="AD39" i="3"/>
  <c r="AD31" i="3"/>
  <c r="AD103" i="3"/>
  <c r="AD71" i="3"/>
  <c r="AD61" i="3"/>
  <c r="AD52" i="3"/>
  <c r="AD36" i="3"/>
  <c r="AD28" i="3"/>
  <c r="AD8" i="3"/>
  <c r="AD75" i="3"/>
  <c r="AD55" i="3"/>
  <c r="AD53" i="3"/>
  <c r="AD32" i="3"/>
  <c r="AD6" i="3"/>
  <c r="AD44" i="3"/>
  <c r="AD18" i="3"/>
  <c r="AD14" i="3"/>
  <c r="AD13" i="3"/>
  <c r="AD5" i="3"/>
  <c r="AD45" i="3"/>
  <c r="AD43" i="3"/>
  <c r="AD40" i="3"/>
  <c r="AD12" i="3"/>
  <c r="AD4" i="3"/>
  <c r="AD63" i="3"/>
  <c r="AD20" i="3"/>
  <c r="AQ4" i="5" a="1"/>
  <c r="AQ4" i="5" s="1"/>
  <c r="AK4" i="3"/>
  <c r="AB5" i="3"/>
  <c r="AO8" i="3"/>
  <c r="AB14" i="3"/>
  <c r="AL15" i="3"/>
  <c r="N17" i="3"/>
  <c r="R18" i="3"/>
  <c r="AO19" i="3"/>
  <c r="K27" i="3"/>
  <c r="AD29" i="3"/>
  <c r="AO31" i="3"/>
  <c r="Y33" i="3"/>
  <c r="X35" i="3" a="1"/>
  <c r="X35" i="3" s="1"/>
  <c r="AF51" i="3"/>
  <c r="AA97" i="3"/>
  <c r="AA89" i="3"/>
  <c r="AA81" i="3"/>
  <c r="AA105" i="3"/>
  <c r="AA84" i="3"/>
  <c r="AA77" i="3"/>
  <c r="AA111" i="3"/>
  <c r="AA103" i="3"/>
  <c r="AA79" i="3"/>
  <c r="AA76" i="3"/>
  <c r="AA69" i="3"/>
  <c r="AA106" i="3"/>
  <c r="AA95" i="3"/>
  <c r="AA107" i="3"/>
  <c r="AA104" i="3"/>
  <c r="AA101" i="3"/>
  <c r="AA85" i="3"/>
  <c r="AA68" i="3"/>
  <c r="AA60" i="3"/>
  <c r="AA23" i="3"/>
  <c r="AA39" i="3"/>
  <c r="AA53" i="3"/>
  <c r="AA17" i="3"/>
  <c r="AA46" i="3"/>
  <c r="AA25" i="3"/>
  <c r="AA8" i="3"/>
  <c r="AA21" i="3"/>
  <c r="AA7" i="3"/>
  <c r="AA108" i="3"/>
  <c r="AA50" i="3"/>
  <c r="AA45" i="3"/>
  <c r="AA54" i="3"/>
  <c r="AA31" i="3"/>
  <c r="AA13" i="3"/>
  <c r="AA5" i="3"/>
  <c r="AA96" i="3"/>
  <c r="AA56" i="3"/>
  <c r="AA47" i="3"/>
  <c r="AA29" i="3"/>
  <c r="Z97" i="3"/>
  <c r="Z89" i="3"/>
  <c r="Z105" i="3"/>
  <c r="Z109" i="3"/>
  <c r="Z107" i="3"/>
  <c r="Z106" i="3"/>
  <c r="Z91" i="3"/>
  <c r="Z81" i="3"/>
  <c r="Z112" i="3"/>
  <c r="Z110" i="3"/>
  <c r="Z83" i="3"/>
  <c r="Z67" i="3"/>
  <c r="Z76" i="3"/>
  <c r="Z71" i="3"/>
  <c r="Z69" i="3"/>
  <c r="Z60" i="3"/>
  <c r="Z47" i="3"/>
  <c r="Z39" i="3"/>
  <c r="Z31" i="3"/>
  <c r="Z23" i="3"/>
  <c r="Z98" i="3"/>
  <c r="Z55" i="3"/>
  <c r="Z52" i="3"/>
  <c r="Z63" i="3"/>
  <c r="Z56" i="3"/>
  <c r="Z104" i="3"/>
  <c r="Z101" i="3"/>
  <c r="Z99" i="3"/>
  <c r="Z75" i="3"/>
  <c r="Z48" i="3"/>
  <c r="Z65" i="3"/>
  <c r="Z68" i="3"/>
  <c r="Z61" i="3"/>
  <c r="Z20" i="3"/>
  <c r="Z72" i="3"/>
  <c r="Z36" i="3"/>
  <c r="Z28" i="3"/>
  <c r="Z24" i="3"/>
  <c r="Z49" i="3"/>
  <c r="Z17" i="3"/>
  <c r="Z64" i="3"/>
  <c r="Z62" i="3"/>
  <c r="Z32" i="3"/>
  <c r="Z25" i="3"/>
  <c r="Z8" i="3"/>
  <c r="Z44" i="3"/>
  <c r="Z70" i="3"/>
  <c r="Z50" i="3"/>
  <c r="Z82" i="3"/>
  <c r="Z77" i="3"/>
  <c r="Z40" i="3"/>
  <c r="Z13" i="3"/>
  <c r="Z5" i="3"/>
  <c r="V109" i="3"/>
  <c r="V99" i="3"/>
  <c r="V97" i="3"/>
  <c r="V112" i="3"/>
  <c r="V94" i="3"/>
  <c r="V83" i="3"/>
  <c r="V91" i="3"/>
  <c r="V89" i="3"/>
  <c r="V72" i="3"/>
  <c r="V95" i="3"/>
  <c r="V103" i="3"/>
  <c r="V81" i="3"/>
  <c r="V75" i="3"/>
  <c r="V64" i="3"/>
  <c r="V76" i="3"/>
  <c r="V67" i="3"/>
  <c r="V48" i="3"/>
  <c r="V105" i="3"/>
  <c r="V47" i="3"/>
  <c r="V39" i="3"/>
  <c r="V31" i="3"/>
  <c r="V68" i="3"/>
  <c r="V60" i="3"/>
  <c r="V44" i="3"/>
  <c r="V43" i="3"/>
  <c r="V41" i="3"/>
  <c r="V40" i="3"/>
  <c r="V7" i="3"/>
  <c r="V29" i="3"/>
  <c r="V14" i="3"/>
  <c r="V6" i="3"/>
  <c r="V52" i="3"/>
  <c r="V23" i="3"/>
  <c r="V13" i="3"/>
  <c r="V5" i="3"/>
  <c r="V53" i="3"/>
  <c r="V49" i="3"/>
  <c r="V36" i="3"/>
  <c r="V20" i="3"/>
  <c r="V102" i="3"/>
  <c r="V59" i="3"/>
  <c r="V32" i="3"/>
  <c r="V28" i="3"/>
  <c r="G109" i="3"/>
  <c r="G105" i="3"/>
  <c r="G97" i="3"/>
  <c r="G89" i="3"/>
  <c r="G81" i="3"/>
  <c r="G106" i="3"/>
  <c r="G94" i="3"/>
  <c r="G104" i="3"/>
  <c r="G76" i="3"/>
  <c r="G71" i="3"/>
  <c r="G68" i="3"/>
  <c r="G96" i="3"/>
  <c r="G101" i="3"/>
  <c r="G85" i="3"/>
  <c r="G67" i="3"/>
  <c r="G55" i="3"/>
  <c r="G102" i="3"/>
  <c r="G60" i="3"/>
  <c r="G98" i="3"/>
  <c r="G78" i="3"/>
  <c r="G36" i="3"/>
  <c r="G8" i="3"/>
  <c r="G77" i="3"/>
  <c r="G32" i="3"/>
  <c r="G20" i="3"/>
  <c r="G47" i="3"/>
  <c r="G28" i="3"/>
  <c r="G14" i="3"/>
  <c r="G6" i="3"/>
  <c r="G52" i="3"/>
  <c r="G44" i="3"/>
  <c r="G31" i="3"/>
  <c r="G13" i="3"/>
  <c r="G5" i="3"/>
  <c r="G63" i="3"/>
  <c r="G48" i="3"/>
  <c r="G43" i="3"/>
  <c r="G42" i="3"/>
  <c r="G40" i="3"/>
  <c r="G30" i="3"/>
  <c r="G12" i="3"/>
  <c r="G4" i="3"/>
  <c r="G57" i="3"/>
  <c r="G39" i="3"/>
  <c r="G23" i="3"/>
  <c r="AM105" i="3"/>
  <c r="AM99" i="3"/>
  <c r="AM91" i="3"/>
  <c r="AM83" i="3"/>
  <c r="AM76" i="3"/>
  <c r="AM97" i="3"/>
  <c r="AM84" i="3"/>
  <c r="AM72" i="3"/>
  <c r="AM102" i="3"/>
  <c r="AM75" i="3"/>
  <c r="AM67" i="3"/>
  <c r="AM59" i="3"/>
  <c r="AM94" i="3"/>
  <c r="AM71" i="3"/>
  <c r="AM55" i="3"/>
  <c r="AM109" i="3"/>
  <c r="AM108" i="3"/>
  <c r="AM81" i="3"/>
  <c r="AM103" i="3"/>
  <c r="AM89" i="3"/>
  <c r="AM70" i="3"/>
  <c r="AM63" i="3"/>
  <c r="AM47" i="3"/>
  <c r="AM39" i="3"/>
  <c r="AM31" i="3"/>
  <c r="AM100" i="3"/>
  <c r="AM95" i="3"/>
  <c r="AM20" i="3"/>
  <c r="AM7" i="3"/>
  <c r="AM54" i="3"/>
  <c r="AM28" i="3"/>
  <c r="AM64" i="3"/>
  <c r="AM36" i="3"/>
  <c r="AM21" i="3"/>
  <c r="AM17" i="3"/>
  <c r="AM13" i="3"/>
  <c r="AM5" i="3"/>
  <c r="AM56" i="3"/>
  <c r="AM25" i="3"/>
  <c r="AM14" i="3"/>
  <c r="AM12" i="3"/>
  <c r="AM4" i="3"/>
  <c r="AM52" i="3"/>
  <c r="AM18" i="3"/>
  <c r="AM15" i="3"/>
  <c r="AM11" i="3"/>
  <c r="AM60" i="3"/>
  <c r="AM44" i="3"/>
  <c r="AM49" i="3"/>
  <c r="AM23" i="3"/>
  <c r="AM78" i="3"/>
  <c r="AM68" i="3"/>
  <c r="AM29" i="3"/>
  <c r="AJ5" i="3"/>
  <c r="T6" i="3"/>
  <c r="C7" i="3"/>
  <c r="AI11" i="3"/>
  <c r="AH12" i="3"/>
  <c r="AK14" i="3"/>
  <c r="AU16" i="3"/>
  <c r="AM16" i="3"/>
  <c r="AE16" i="3"/>
  <c r="P16" i="3"/>
  <c r="H16" i="3"/>
  <c r="AO16" i="3"/>
  <c r="AF16" i="3"/>
  <c r="W16" i="3"/>
  <c r="N16" i="3"/>
  <c r="E16" i="3"/>
  <c r="AV16" i="3"/>
  <c r="AK16" i="3"/>
  <c r="AA16" i="3"/>
  <c r="R16" i="3"/>
  <c r="G16" i="3"/>
  <c r="AT16" i="3"/>
  <c r="AJ16" i="3"/>
  <c r="Z16" i="3"/>
  <c r="Q16" i="3"/>
  <c r="F16" i="3"/>
  <c r="AS16" i="3"/>
  <c r="AI16" i="3"/>
  <c r="Y16" i="3"/>
  <c r="O16" i="3"/>
  <c r="D16" i="3"/>
  <c r="AR16" i="3"/>
  <c r="AH16" i="3"/>
  <c r="X16" i="3" a="1"/>
  <c r="X16" i="3" s="1"/>
  <c r="M16" i="3"/>
  <c r="C16" i="3"/>
  <c r="AG16" i="3"/>
  <c r="V16" i="3"/>
  <c r="L16" i="3"/>
  <c r="B16" i="3"/>
  <c r="AN16" i="3"/>
  <c r="AC16" i="3"/>
  <c r="T16" i="3"/>
  <c r="J16" i="3"/>
  <c r="AL16" i="3"/>
  <c r="AB16" i="3"/>
  <c r="S16" i="3"/>
  <c r="I16" i="3"/>
  <c r="AA18" i="3"/>
  <c r="K23" i="3"/>
  <c r="AN24" i="3"/>
  <c r="V27" i="3"/>
  <c r="AK35" i="3"/>
  <c r="K99" i="3"/>
  <c r="K91" i="3"/>
  <c r="K83" i="3"/>
  <c r="K76" i="3"/>
  <c r="K68" i="3"/>
  <c r="K60" i="3"/>
  <c r="K105" i="3"/>
  <c r="K109" i="3"/>
  <c r="K97" i="3"/>
  <c r="K84" i="3"/>
  <c r="K64" i="3"/>
  <c r="K67" i="3"/>
  <c r="K63" i="3"/>
  <c r="K101" i="3"/>
  <c r="K71" i="3"/>
  <c r="K98" i="3"/>
  <c r="K75" i="3"/>
  <c r="K72" i="3"/>
  <c r="K70" i="3"/>
  <c r="K65" i="3"/>
  <c r="K55" i="3"/>
  <c r="K47" i="3"/>
  <c r="K44" i="3"/>
  <c r="K52" i="3"/>
  <c r="K31" i="3"/>
  <c r="K100" i="3"/>
  <c r="K81" i="3"/>
  <c r="K59" i="3"/>
  <c r="K40" i="3"/>
  <c r="K30" i="3"/>
  <c r="K57" i="3"/>
  <c r="K48" i="3"/>
  <c r="K22" i="3"/>
  <c r="K46" i="3"/>
  <c r="K39" i="3"/>
  <c r="K8" i="3"/>
  <c r="K20" i="3"/>
  <c r="K89" i="3"/>
  <c r="K32" i="3"/>
  <c r="K28" i="3"/>
  <c r="K13" i="3"/>
  <c r="K5" i="3"/>
  <c r="AH97" i="3"/>
  <c r="AH89" i="3"/>
  <c r="AH81" i="3"/>
  <c r="AH102" i="3"/>
  <c r="AH99" i="3"/>
  <c r="AH104" i="3"/>
  <c r="AH94" i="3"/>
  <c r="AH83" i="3"/>
  <c r="AH91" i="3"/>
  <c r="AH68" i="3"/>
  <c r="AH109" i="3"/>
  <c r="AH65" i="3"/>
  <c r="AH64" i="3"/>
  <c r="AH82" i="3"/>
  <c r="AH77" i="3"/>
  <c r="AH72" i="3"/>
  <c r="AH63" i="3"/>
  <c r="AH98" i="3"/>
  <c r="AH84" i="3"/>
  <c r="AH88" i="3"/>
  <c r="AH76" i="3"/>
  <c r="AH49" i="3"/>
  <c r="AH44" i="3"/>
  <c r="AH31" i="3"/>
  <c r="AH105" i="3"/>
  <c r="AH71" i="3"/>
  <c r="AH41" i="3"/>
  <c r="AH40" i="3"/>
  <c r="AH30" i="3"/>
  <c r="AH23" i="3"/>
  <c r="AH54" i="3"/>
  <c r="AH47" i="3"/>
  <c r="AH20" i="3"/>
  <c r="AH59" i="3"/>
  <c r="AH39" i="3"/>
  <c r="AH28" i="3"/>
  <c r="AH24" i="3"/>
  <c r="AH8" i="3"/>
  <c r="AH101" i="3"/>
  <c r="AH56" i="3"/>
  <c r="AH38" i="3"/>
  <c r="AH85" i="3"/>
  <c r="AH73" i="3"/>
  <c r="AH60" i="3"/>
  <c r="AH52" i="3"/>
  <c r="AH67" i="3"/>
  <c r="AH55" i="3"/>
  <c r="AH48" i="3"/>
  <c r="AH32" i="3"/>
  <c r="AH13" i="3"/>
  <c r="AH5" i="3"/>
  <c r="AE105" i="3"/>
  <c r="AE109" i="3"/>
  <c r="AE102" i="3"/>
  <c r="AE89" i="3"/>
  <c r="AE71" i="3"/>
  <c r="AE68" i="3"/>
  <c r="AE63" i="3"/>
  <c r="AE60" i="3"/>
  <c r="AE97" i="3"/>
  <c r="AE99" i="3"/>
  <c r="AE81" i="3"/>
  <c r="AE95" i="3"/>
  <c r="AE91" i="3"/>
  <c r="AE100" i="3"/>
  <c r="AE77" i="3"/>
  <c r="AE64" i="3"/>
  <c r="AE83" i="3"/>
  <c r="AE72" i="3"/>
  <c r="AE78" i="3"/>
  <c r="AE76" i="3"/>
  <c r="AE52" i="3"/>
  <c r="AE75" i="3"/>
  <c r="AE67" i="3"/>
  <c r="AE55" i="3"/>
  <c r="AE53" i="3"/>
  <c r="AE46" i="3"/>
  <c r="AE17" i="3"/>
  <c r="AE7" i="3"/>
  <c r="AE49" i="3"/>
  <c r="AE94" i="3"/>
  <c r="AE44" i="3"/>
  <c r="AE14" i="3"/>
  <c r="AE13" i="3"/>
  <c r="AE5" i="3"/>
  <c r="AE45" i="3"/>
  <c r="AE31" i="3"/>
  <c r="AE22" i="3"/>
  <c r="AE12" i="3"/>
  <c r="AE4" i="3"/>
  <c r="AE50" i="3"/>
  <c r="AE42" i="3"/>
  <c r="AE41" i="3"/>
  <c r="AE30" i="3"/>
  <c r="AE29" i="3"/>
  <c r="AE23" i="3"/>
  <c r="AE11" i="3"/>
  <c r="AE47" i="3"/>
  <c r="AE39" i="3"/>
  <c r="AE20" i="3"/>
  <c r="AE36" i="3"/>
  <c r="AE28" i="3"/>
  <c r="H109" i="3"/>
  <c r="H105" i="3"/>
  <c r="H97" i="3"/>
  <c r="H89" i="3"/>
  <c r="H101" i="3"/>
  <c r="H102" i="3"/>
  <c r="H81" i="3"/>
  <c r="H77" i="3"/>
  <c r="H99" i="3"/>
  <c r="H96" i="3"/>
  <c r="H72" i="3"/>
  <c r="H94" i="3"/>
  <c r="H83" i="3"/>
  <c r="H76" i="3"/>
  <c r="H66" i="3"/>
  <c r="H104" i="3"/>
  <c r="H64" i="3"/>
  <c r="H55" i="3"/>
  <c r="H47" i="3"/>
  <c r="H39" i="3"/>
  <c r="H31" i="3"/>
  <c r="H23" i="3"/>
  <c r="H63" i="3"/>
  <c r="H75" i="3"/>
  <c r="H68" i="3"/>
  <c r="H20" i="3"/>
  <c r="H7" i="3"/>
  <c r="H73" i="3"/>
  <c r="H28" i="3"/>
  <c r="H52" i="3"/>
  <c r="H45" i="3"/>
  <c r="H44" i="3"/>
  <c r="H17" i="3"/>
  <c r="H13" i="3"/>
  <c r="H5" i="3"/>
  <c r="H53" i="3"/>
  <c r="H43" i="3"/>
  <c r="H25" i="3"/>
  <c r="H21" i="3"/>
  <c r="H12" i="3"/>
  <c r="H4" i="3"/>
  <c r="H91" i="3"/>
  <c r="H49" i="3"/>
  <c r="H41" i="3"/>
  <c r="H29" i="3"/>
  <c r="H11" i="3"/>
  <c r="H71" i="3"/>
  <c r="H60" i="3"/>
  <c r="H56" i="3"/>
  <c r="H54" i="3"/>
  <c r="H36" i="3"/>
  <c r="P97" i="3"/>
  <c r="P89" i="3"/>
  <c r="P81" i="3"/>
  <c r="P105" i="3"/>
  <c r="P77" i="3"/>
  <c r="P104" i="3"/>
  <c r="P99" i="3"/>
  <c r="P76" i="3"/>
  <c r="P71" i="3"/>
  <c r="P68" i="3"/>
  <c r="P102" i="3"/>
  <c r="P94" i="3"/>
  <c r="P101" i="3"/>
  <c r="P59" i="3"/>
  <c r="P58" i="3"/>
  <c r="P91" i="3"/>
  <c r="P70" i="3"/>
  <c r="P54" i="3"/>
  <c r="P109" i="3"/>
  <c r="P108" i="3"/>
  <c r="P63" i="3"/>
  <c r="P83" i="3"/>
  <c r="P39" i="3"/>
  <c r="P23" i="3"/>
  <c r="P7" i="3"/>
  <c r="P107" i="3"/>
  <c r="P86" i="3"/>
  <c r="P74" i="3"/>
  <c r="P36" i="3"/>
  <c r="P20" i="3"/>
  <c r="P13" i="3"/>
  <c r="P5" i="3"/>
  <c r="P60" i="3"/>
  <c r="P28" i="3"/>
  <c r="P12" i="3"/>
  <c r="P4" i="3"/>
  <c r="P17" i="3"/>
  <c r="P11" i="3"/>
  <c r="P66" i="3"/>
  <c r="P51" i="3"/>
  <c r="P47" i="3"/>
  <c r="P44" i="3"/>
  <c r="P55" i="3"/>
  <c r="P52" i="3"/>
  <c r="X109" i="3" a="1"/>
  <c r="X109" i="3" s="1"/>
  <c r="X102" i="3" a="1"/>
  <c r="X102" i="3" s="1"/>
  <c r="X104" i="3" a="1"/>
  <c r="X104" i="3" s="1"/>
  <c r="X99" i="3" a="1"/>
  <c r="X99" i="3" s="1"/>
  <c r="X71" i="3" a="1"/>
  <c r="X71" i="3" s="1"/>
  <c r="X101" i="3" a="1"/>
  <c r="X101" i="3" s="1"/>
  <c r="X63" i="3" a="1"/>
  <c r="X63" i="3" s="1"/>
  <c r="X78" i="3" a="1"/>
  <c r="X78" i="3" s="1"/>
  <c r="X67" i="3" a="1"/>
  <c r="X67" i="3" s="1"/>
  <c r="X70" i="3" a="1"/>
  <c r="X70" i="3" s="1"/>
  <c r="X77" i="3" a="1"/>
  <c r="X77" i="3" s="1"/>
  <c r="X40" i="3" a="1"/>
  <c r="X40" i="3" s="1"/>
  <c r="X83" i="3" a="1"/>
  <c r="X83" i="3" s="1"/>
  <c r="X55" i="3" a="1"/>
  <c r="X55" i="3" s="1"/>
  <c r="X52" i="3" a="1"/>
  <c r="X52" i="3" s="1"/>
  <c r="X20" i="3" a="1"/>
  <c r="X20" i="3" s="1"/>
  <c r="X48" i="3" a="1"/>
  <c r="X48" i="3" s="1"/>
  <c r="X36" i="3" a="1"/>
  <c r="X36" i="3" s="1"/>
  <c r="X28" i="3" a="1"/>
  <c r="X28" i="3" s="1"/>
  <c r="X54" i="3" a="1"/>
  <c r="X54" i="3" s="1"/>
  <c r="X44" i="3" a="1"/>
  <c r="X44" i="3" s="1"/>
  <c r="AF109" i="3"/>
  <c r="AF91" i="3"/>
  <c r="AF76" i="3"/>
  <c r="AF99" i="3"/>
  <c r="AF84" i="3"/>
  <c r="AF104" i="3"/>
  <c r="AF102" i="3"/>
  <c r="AF100" i="3"/>
  <c r="AF66" i="3"/>
  <c r="AF65" i="3"/>
  <c r="AF64" i="3"/>
  <c r="AF56" i="3"/>
  <c r="AF83" i="3"/>
  <c r="AF82" i="3"/>
  <c r="AF72" i="3"/>
  <c r="AF70" i="3"/>
  <c r="AF94" i="3"/>
  <c r="AF63" i="3"/>
  <c r="AF53" i="3"/>
  <c r="AF71" i="3"/>
  <c r="AF52" i="3"/>
  <c r="AF44" i="3"/>
  <c r="AF36" i="3"/>
  <c r="AF55" i="3"/>
  <c r="AF62" i="3"/>
  <c r="AF45" i="3"/>
  <c r="AF88" i="3"/>
  <c r="AF50" i="3"/>
  <c r="AF43" i="3"/>
  <c r="AF42" i="3"/>
  <c r="AF41" i="3"/>
  <c r="AF30" i="3"/>
  <c r="AF29" i="3"/>
  <c r="AF28" i="3"/>
  <c r="AF61" i="3"/>
  <c r="AF46" i="3"/>
  <c r="AN109" i="3"/>
  <c r="AN94" i="3"/>
  <c r="AN71" i="3"/>
  <c r="AN63" i="3"/>
  <c r="AN76" i="3"/>
  <c r="AN99" i="3"/>
  <c r="AN83" i="3"/>
  <c r="AN102" i="3"/>
  <c r="AN75" i="3"/>
  <c r="AN67" i="3"/>
  <c r="AN106" i="3"/>
  <c r="AN84" i="3"/>
  <c r="AN58" i="3"/>
  <c r="AN107" i="3"/>
  <c r="AN85" i="3"/>
  <c r="AN56" i="3"/>
  <c r="AN48" i="3"/>
  <c r="AN95" i="3"/>
  <c r="AN91" i="3"/>
  <c r="AN72" i="3"/>
  <c r="AN77" i="3"/>
  <c r="AN52" i="3"/>
  <c r="AN50" i="3"/>
  <c r="AN28" i="3"/>
  <c r="AN66" i="3"/>
  <c r="AN64" i="3"/>
  <c r="AN36" i="3"/>
  <c r="AN59" i="3"/>
  <c r="AN25" i="3"/>
  <c r="AN46" i="3"/>
  <c r="AN32" i="3"/>
  <c r="AN18" i="3"/>
  <c r="AN44" i="3"/>
  <c r="AN22" i="3"/>
  <c r="AN65" i="3"/>
  <c r="AN55" i="3"/>
  <c r="AN53" i="3"/>
  <c r="AN49" i="3"/>
  <c r="AN40" i="3"/>
  <c r="AN29" i="3"/>
  <c r="AN20" i="3"/>
  <c r="AA6" i="3"/>
  <c r="K7" i="3"/>
  <c r="G11" i="3"/>
  <c r="K16" i="3"/>
  <c r="AH17" i="3"/>
  <c r="B20" i="3"/>
  <c r="U23" i="3"/>
  <c r="B24" i="3"/>
  <c r="AN26" i="3"/>
  <c r="AF27" i="3"/>
  <c r="AK32" i="3"/>
  <c r="AS34" i="3"/>
  <c r="AK34" i="3"/>
  <c r="AC34" i="3"/>
  <c r="V34" i="3"/>
  <c r="N34" i="3"/>
  <c r="F34" i="3"/>
  <c r="AH34" i="3"/>
  <c r="Y34" i="3"/>
  <c r="Q34" i="3"/>
  <c r="H34" i="3"/>
  <c r="AV34" i="3"/>
  <c r="AM34" i="3"/>
  <c r="AD34" i="3"/>
  <c r="U34" i="3"/>
  <c r="L34" i="3"/>
  <c r="C34" i="3"/>
  <c r="AR34" i="3"/>
  <c r="AF34" i="3"/>
  <c r="T34" i="3"/>
  <c r="I34" i="3"/>
  <c r="AE34" i="3"/>
  <c r="S34" i="3"/>
  <c r="G34" i="3"/>
  <c r="AO34" i="3"/>
  <c r="AB34" i="3"/>
  <c r="R34" i="3"/>
  <c r="E34" i="3"/>
  <c r="AN34" i="3"/>
  <c r="AA34" i="3"/>
  <c r="P34" i="3"/>
  <c r="D34" i="3"/>
  <c r="AL34" i="3"/>
  <c r="Z34" i="3"/>
  <c r="O34" i="3"/>
  <c r="B34" i="3"/>
  <c r="AU34" i="3"/>
  <c r="AI34" i="3"/>
  <c r="K34" i="3"/>
  <c r="AT34" i="3"/>
  <c r="AG34" i="3"/>
  <c r="W34" i="3"/>
  <c r="J34" i="3"/>
  <c r="AV35" i="3"/>
  <c r="AM45" i="3"/>
  <c r="J105" i="3"/>
  <c r="J97" i="3"/>
  <c r="J89" i="3"/>
  <c r="J81" i="3"/>
  <c r="J84" i="3"/>
  <c r="J101" i="3"/>
  <c r="J95" i="3"/>
  <c r="J76" i="3"/>
  <c r="J66" i="3"/>
  <c r="J65" i="3"/>
  <c r="J82" i="3"/>
  <c r="J85" i="3"/>
  <c r="J77" i="3"/>
  <c r="J56" i="3"/>
  <c r="J78" i="3"/>
  <c r="J68" i="3"/>
  <c r="J54" i="3"/>
  <c r="J45" i="3"/>
  <c r="J17" i="3"/>
  <c r="J13" i="3"/>
  <c r="J5" i="3"/>
  <c r="J47" i="3"/>
  <c r="J43" i="3"/>
  <c r="J42" i="3"/>
  <c r="J41" i="3"/>
  <c r="J31" i="3"/>
  <c r="J29" i="3"/>
  <c r="J86" i="3"/>
  <c r="J18" i="3"/>
  <c r="J60" i="3"/>
  <c r="J57" i="3"/>
  <c r="J26" i="3"/>
  <c r="J15" i="3"/>
  <c r="J50" i="3"/>
  <c r="J39" i="3"/>
  <c r="J23" i="3"/>
  <c r="J7" i="3"/>
  <c r="J93" i="3"/>
  <c r="J58" i="3"/>
  <c r="L99" i="3"/>
  <c r="L91" i="3"/>
  <c r="L83" i="3"/>
  <c r="L76" i="3"/>
  <c r="L109" i="3"/>
  <c r="L97" i="3"/>
  <c r="L72" i="3"/>
  <c r="L108" i="3"/>
  <c r="L105" i="3"/>
  <c r="L71" i="3"/>
  <c r="L69" i="3"/>
  <c r="L56" i="3"/>
  <c r="L60" i="3"/>
  <c r="L112" i="3"/>
  <c r="L111" i="3"/>
  <c r="L66" i="3"/>
  <c r="L64" i="3"/>
  <c r="L55" i="3"/>
  <c r="L47" i="3"/>
  <c r="L70" i="3"/>
  <c r="L31" i="3"/>
  <c r="L81" i="3"/>
  <c r="L59" i="3"/>
  <c r="L40" i="3"/>
  <c r="L49" i="3"/>
  <c r="L48" i="3"/>
  <c r="L68" i="3"/>
  <c r="L63" i="3"/>
  <c r="L46" i="3"/>
  <c r="L39" i="3"/>
  <c r="L8" i="3"/>
  <c r="L54" i="3"/>
  <c r="L23" i="3"/>
  <c r="L7" i="3"/>
  <c r="L95" i="3"/>
  <c r="L89" i="3"/>
  <c r="L58" i="3"/>
  <c r="L32" i="3"/>
  <c r="L13" i="3"/>
  <c r="L5" i="3"/>
  <c r="M94" i="3"/>
  <c r="M71" i="3"/>
  <c r="M63" i="3"/>
  <c r="M102" i="3"/>
  <c r="M91" i="3"/>
  <c r="M89" i="3"/>
  <c r="M81" i="3"/>
  <c r="M107" i="3"/>
  <c r="M84" i="3"/>
  <c r="M83" i="3"/>
  <c r="M67" i="3"/>
  <c r="M103" i="3"/>
  <c r="M60" i="3"/>
  <c r="M99" i="3"/>
  <c r="M110" i="3"/>
  <c r="M55" i="3"/>
  <c r="M47" i="3"/>
  <c r="M39" i="3"/>
  <c r="M31" i="3"/>
  <c r="M105" i="3"/>
  <c r="M76" i="3"/>
  <c r="M52" i="3"/>
  <c r="M40" i="3"/>
  <c r="M53" i="3"/>
  <c r="M49" i="3"/>
  <c r="M48" i="3"/>
  <c r="M68" i="3"/>
  <c r="M8" i="3"/>
  <c r="M112" i="3"/>
  <c r="M75" i="3"/>
  <c r="M23" i="3"/>
  <c r="M7" i="3"/>
  <c r="M79" i="3"/>
  <c r="M50" i="3"/>
  <c r="M36" i="3"/>
  <c r="M24" i="3"/>
  <c r="M14" i="3"/>
  <c r="M6" i="3"/>
  <c r="M97" i="3"/>
  <c r="M95" i="3"/>
  <c r="M28" i="3"/>
  <c r="M17" i="3"/>
  <c r="M80" i="3"/>
  <c r="M44" i="3"/>
  <c r="F109" i="3"/>
  <c r="F105" i="3"/>
  <c r="F99" i="3"/>
  <c r="F97" i="3"/>
  <c r="F77" i="3"/>
  <c r="F78" i="3"/>
  <c r="F94" i="3"/>
  <c r="F91" i="3"/>
  <c r="F89" i="3"/>
  <c r="F104" i="3"/>
  <c r="F70" i="3"/>
  <c r="F68" i="3"/>
  <c r="F88" i="3"/>
  <c r="F72" i="3"/>
  <c r="F83" i="3"/>
  <c r="F76" i="3"/>
  <c r="F66" i="3"/>
  <c r="F65" i="3"/>
  <c r="F64" i="3"/>
  <c r="F53" i="3"/>
  <c r="F86" i="3"/>
  <c r="F81" i="3"/>
  <c r="F56" i="3"/>
  <c r="F52" i="3"/>
  <c r="F44" i="3"/>
  <c r="F36" i="3"/>
  <c r="F102" i="3"/>
  <c r="F60" i="3"/>
  <c r="F58" i="3"/>
  <c r="F23" i="3"/>
  <c r="F62" i="3"/>
  <c r="F73" i="3"/>
  <c r="F32" i="3"/>
  <c r="F24" i="3"/>
  <c r="F20" i="3"/>
  <c r="F7" i="3"/>
  <c r="F47" i="3"/>
  <c r="F45" i="3"/>
  <c r="F28" i="3"/>
  <c r="F17" i="3"/>
  <c r="F14" i="3"/>
  <c r="F6" i="3"/>
  <c r="F106" i="3"/>
  <c r="F31" i="3"/>
  <c r="F25" i="3"/>
  <c r="F21" i="3"/>
  <c r="F13" i="3"/>
  <c r="F5" i="3"/>
  <c r="F48" i="3"/>
  <c r="F43" i="3"/>
  <c r="F40" i="3"/>
  <c r="F61" i="3"/>
  <c r="F46" i="3"/>
  <c r="F69" i="3"/>
  <c r="F39" i="3"/>
  <c r="AL105" i="3"/>
  <c r="AL81" i="3"/>
  <c r="AL108" i="3"/>
  <c r="AL106" i="3"/>
  <c r="AL101" i="3"/>
  <c r="AL95" i="3"/>
  <c r="AL77" i="3"/>
  <c r="AL97" i="3"/>
  <c r="AL84" i="3"/>
  <c r="AL98" i="3"/>
  <c r="AL60" i="3"/>
  <c r="AL71" i="3"/>
  <c r="AL55" i="3"/>
  <c r="AL68" i="3"/>
  <c r="AL64" i="3"/>
  <c r="AL89" i="3"/>
  <c r="AL72" i="3"/>
  <c r="AL63" i="3"/>
  <c r="AL47" i="3"/>
  <c r="AL76" i="3"/>
  <c r="AL24" i="3"/>
  <c r="AL8" i="3"/>
  <c r="AL79" i="3"/>
  <c r="AL39" i="3"/>
  <c r="AL20" i="3"/>
  <c r="AL109" i="3"/>
  <c r="AL66" i="3"/>
  <c r="AL28" i="3"/>
  <c r="AL6" i="3"/>
  <c r="AL51" i="3"/>
  <c r="AL36" i="3"/>
  <c r="AL21" i="3"/>
  <c r="AL13" i="3"/>
  <c r="AL5" i="3"/>
  <c r="AL56" i="3"/>
  <c r="AL46" i="3"/>
  <c r="AL32" i="3"/>
  <c r="AL14" i="3"/>
  <c r="AL12" i="3"/>
  <c r="AL4" i="3"/>
  <c r="AL52" i="3"/>
  <c r="AL48" i="3"/>
  <c r="AL87" i="3"/>
  <c r="AL65" i="3"/>
  <c r="AL61" i="3"/>
  <c r="AL44" i="3"/>
  <c r="AL31" i="3"/>
  <c r="AL40" i="3"/>
  <c r="AL23" i="3"/>
  <c r="O109" i="3"/>
  <c r="O102" i="3"/>
  <c r="O105" i="3"/>
  <c r="O104" i="3"/>
  <c r="O97" i="3"/>
  <c r="O108" i="3"/>
  <c r="O106" i="3"/>
  <c r="O94" i="3"/>
  <c r="O84" i="3"/>
  <c r="O71" i="3"/>
  <c r="O77" i="3"/>
  <c r="O60" i="3"/>
  <c r="O89" i="3"/>
  <c r="O81" i="3"/>
  <c r="O68" i="3"/>
  <c r="O53" i="3"/>
  <c r="O76" i="3"/>
  <c r="O52" i="3"/>
  <c r="O44" i="3"/>
  <c r="O36" i="3"/>
  <c r="O96" i="3"/>
  <c r="O63" i="3"/>
  <c r="O56" i="3"/>
  <c r="O48" i="3"/>
  <c r="O8" i="3"/>
  <c r="O78" i="3"/>
  <c r="O39" i="3"/>
  <c r="O23" i="3"/>
  <c r="O65" i="3"/>
  <c r="O14" i="3"/>
  <c r="O6" i="3"/>
  <c r="O72" i="3"/>
  <c r="O50" i="3"/>
  <c r="O24" i="3"/>
  <c r="O20" i="3"/>
  <c r="O13" i="3"/>
  <c r="O5" i="3"/>
  <c r="O92" i="3"/>
  <c r="O32" i="3"/>
  <c r="O28" i="3"/>
  <c r="O12" i="3"/>
  <c r="O4" i="3"/>
  <c r="O45" i="3"/>
  <c r="O80" i="3"/>
  <c r="O66" i="3"/>
  <c r="O64" i="3"/>
  <c r="O47" i="3"/>
  <c r="O31" i="3"/>
  <c r="O55" i="3"/>
  <c r="O40" i="3"/>
  <c r="O29" i="3"/>
  <c r="W105" i="3"/>
  <c r="W76" i="3"/>
  <c r="W71" i="3"/>
  <c r="W68" i="3"/>
  <c r="W63" i="3"/>
  <c r="W60" i="3"/>
  <c r="W111" i="3"/>
  <c r="W110" i="3"/>
  <c r="W94" i="3"/>
  <c r="W109" i="3"/>
  <c r="W95" i="3"/>
  <c r="W97" i="3"/>
  <c r="W81" i="3"/>
  <c r="W75" i="3"/>
  <c r="W72" i="3"/>
  <c r="W66" i="3"/>
  <c r="W65" i="3"/>
  <c r="W64" i="3"/>
  <c r="W56" i="3"/>
  <c r="W89" i="3"/>
  <c r="W86" i="3"/>
  <c r="W78" i="3"/>
  <c r="W102" i="3"/>
  <c r="W69" i="3"/>
  <c r="W85" i="3"/>
  <c r="W55" i="3"/>
  <c r="W52" i="3"/>
  <c r="W50" i="3"/>
  <c r="W45" i="3"/>
  <c r="W44" i="3"/>
  <c r="W8" i="3"/>
  <c r="W31" i="3"/>
  <c r="W47" i="3"/>
  <c r="W42" i="3"/>
  <c r="W30" i="3"/>
  <c r="W29" i="3"/>
  <c r="W14" i="3"/>
  <c r="W6" i="3"/>
  <c r="W23" i="3"/>
  <c r="W13" i="3"/>
  <c r="W5" i="3"/>
  <c r="W58" i="3"/>
  <c r="W53" i="3"/>
  <c r="W39" i="3"/>
  <c r="W12" i="3"/>
  <c r="W4" i="3"/>
  <c r="W84" i="3"/>
  <c r="W46" i="3"/>
  <c r="W59" i="3"/>
  <c r="W28" i="3"/>
  <c r="W73" i="3"/>
  <c r="A6" i="2"/>
  <c r="I109" i="3"/>
  <c r="I106" i="3"/>
  <c r="I83" i="3"/>
  <c r="I99" i="3"/>
  <c r="I101" i="3"/>
  <c r="I95" i="3"/>
  <c r="I88" i="3"/>
  <c r="I104" i="3"/>
  <c r="I65" i="3"/>
  <c r="I64" i="3"/>
  <c r="I82" i="3"/>
  <c r="I63" i="3"/>
  <c r="I103" i="3"/>
  <c r="I77" i="3"/>
  <c r="I71" i="3"/>
  <c r="I69" i="3"/>
  <c r="I52" i="3"/>
  <c r="I72" i="3"/>
  <c r="I70" i="3"/>
  <c r="I48" i="3"/>
  <c r="I93" i="3"/>
  <c r="I62" i="3"/>
  <c r="I32" i="3"/>
  <c r="I28" i="3"/>
  <c r="I24" i="3"/>
  <c r="I55" i="3"/>
  <c r="I44" i="3"/>
  <c r="I53" i="3"/>
  <c r="I25" i="3"/>
  <c r="I21" i="3"/>
  <c r="I91" i="3"/>
  <c r="I49" i="3"/>
  <c r="I42" i="3"/>
  <c r="I41" i="3"/>
  <c r="I40" i="3"/>
  <c r="I30" i="3"/>
  <c r="I29" i="3"/>
  <c r="I56" i="3"/>
  <c r="I22" i="3"/>
  <c r="I18" i="3"/>
  <c r="I61" i="3"/>
  <c r="I54" i="3"/>
  <c r="I46" i="3"/>
  <c r="I50" i="3"/>
  <c r="I36" i="3"/>
  <c r="I20" i="3"/>
  <c r="Q109" i="3"/>
  <c r="Q91" i="3"/>
  <c r="Q99" i="3"/>
  <c r="Q78" i="3"/>
  <c r="Q102" i="3"/>
  <c r="Q83" i="3"/>
  <c r="Q104" i="3"/>
  <c r="Q77" i="3"/>
  <c r="Q85" i="3"/>
  <c r="Q93" i="3"/>
  <c r="Q86" i="3"/>
  <c r="Q75" i="3"/>
  <c r="Q72" i="3"/>
  <c r="Q66" i="3"/>
  <c r="Q55" i="3"/>
  <c r="Q56" i="3"/>
  <c r="Q94" i="3"/>
  <c r="Q88" i="3"/>
  <c r="Q84" i="3"/>
  <c r="Q71" i="3"/>
  <c r="Q59" i="3"/>
  <c r="Q49" i="3"/>
  <c r="Q65" i="3"/>
  <c r="Q36" i="3"/>
  <c r="Q20" i="3"/>
  <c r="Q67" i="3"/>
  <c r="Q63" i="3"/>
  <c r="Q28" i="3"/>
  <c r="Q24" i="3"/>
  <c r="Q106" i="3"/>
  <c r="Q32" i="3"/>
  <c r="Q17" i="3"/>
  <c r="Q45" i="3"/>
  <c r="Q44" i="3"/>
  <c r="Q25" i="3"/>
  <c r="Q21" i="3"/>
  <c r="Q64" i="3"/>
  <c r="Q58" i="3"/>
  <c r="Q43" i="3"/>
  <c r="Q108" i="3"/>
  <c r="Q52" i="3"/>
  <c r="Q40" i="3"/>
  <c r="Q29" i="3"/>
  <c r="Q53" i="3"/>
  <c r="Q48" i="3"/>
  <c r="Y97" i="3"/>
  <c r="Y89" i="3"/>
  <c r="Y81" i="3"/>
  <c r="Y102" i="3"/>
  <c r="Y83" i="3"/>
  <c r="Y77" i="3"/>
  <c r="Y108" i="3"/>
  <c r="Y106" i="3"/>
  <c r="Y91" i="3"/>
  <c r="Y101" i="3"/>
  <c r="Y76" i="3"/>
  <c r="Y68" i="3"/>
  <c r="Y105" i="3"/>
  <c r="Y94" i="3"/>
  <c r="Y84" i="3"/>
  <c r="Y99" i="3"/>
  <c r="Y78" i="3"/>
  <c r="Y93" i="3"/>
  <c r="Y71" i="3"/>
  <c r="Y60" i="3"/>
  <c r="Y54" i="3"/>
  <c r="Y72" i="3"/>
  <c r="Y64" i="3"/>
  <c r="Y63" i="3"/>
  <c r="Y56" i="3"/>
  <c r="Y47" i="3"/>
  <c r="Y40" i="3"/>
  <c r="Y29" i="3"/>
  <c r="Y13" i="3"/>
  <c r="Y5" i="3"/>
  <c r="Y23" i="3"/>
  <c r="Y55" i="3"/>
  <c r="Y52" i="3"/>
  <c r="Y39" i="3"/>
  <c r="Y20" i="3"/>
  <c r="Y109" i="3"/>
  <c r="Y53" i="3"/>
  <c r="Y48" i="3"/>
  <c r="Y36" i="3"/>
  <c r="Y28" i="3"/>
  <c r="Y24" i="3"/>
  <c r="Y66" i="3"/>
  <c r="Y49" i="3"/>
  <c r="Y17" i="3"/>
  <c r="Y44" i="3"/>
  <c r="Y7" i="3"/>
  <c r="Y31" i="3"/>
  <c r="AG109" i="3"/>
  <c r="AG101" i="3"/>
  <c r="AG77" i="3"/>
  <c r="AG94" i="3"/>
  <c r="AG83" i="3"/>
  <c r="AG102" i="3"/>
  <c r="AG71" i="3"/>
  <c r="AG91" i="3"/>
  <c r="AG89" i="3"/>
  <c r="AG97" i="3"/>
  <c r="AG66" i="3"/>
  <c r="AG70" i="3"/>
  <c r="AG68" i="3"/>
  <c r="AG63" i="3"/>
  <c r="AG99" i="3"/>
  <c r="AG78" i="3"/>
  <c r="AG55" i="3"/>
  <c r="AG86" i="3"/>
  <c r="AG81" i="3"/>
  <c r="AG48" i="3"/>
  <c r="AG32" i="3"/>
  <c r="AG13" i="3"/>
  <c r="AG5" i="3"/>
  <c r="AG58" i="3"/>
  <c r="AG44" i="3"/>
  <c r="AG43" i="3"/>
  <c r="AG42" i="3"/>
  <c r="AG31" i="3"/>
  <c r="AG105" i="3"/>
  <c r="AG40" i="3"/>
  <c r="AG23" i="3"/>
  <c r="AG69" i="3"/>
  <c r="AG54" i="3"/>
  <c r="AG47" i="3"/>
  <c r="AG20" i="3"/>
  <c r="AG51" i="3"/>
  <c r="AG39" i="3"/>
  <c r="AG36" i="3"/>
  <c r="AG17" i="3"/>
  <c r="AG7" i="3"/>
  <c r="AG60" i="3"/>
  <c r="AG52" i="3"/>
  <c r="AO105" i="3"/>
  <c r="AO109" i="3"/>
  <c r="AO81" i="3"/>
  <c r="AO68" i="3"/>
  <c r="AO60" i="3"/>
  <c r="AO78" i="3"/>
  <c r="AO102" i="3"/>
  <c r="AO91" i="3"/>
  <c r="AO89" i="3"/>
  <c r="AO83" i="3"/>
  <c r="AO94" i="3"/>
  <c r="AO106" i="3"/>
  <c r="AO92" i="3"/>
  <c r="AO84" i="3"/>
  <c r="AO107" i="3"/>
  <c r="AO71" i="3"/>
  <c r="AO69" i="3"/>
  <c r="AO108" i="3"/>
  <c r="AO76" i="3"/>
  <c r="AO66" i="3"/>
  <c r="AO65" i="3"/>
  <c r="AO64" i="3"/>
  <c r="AO86" i="3"/>
  <c r="AO77" i="3"/>
  <c r="AO52" i="3"/>
  <c r="AO44" i="3"/>
  <c r="AO36" i="3"/>
  <c r="AO97" i="3"/>
  <c r="AO82" i="3"/>
  <c r="AO54" i="3"/>
  <c r="AO99" i="3"/>
  <c r="AO72" i="3"/>
  <c r="AO47" i="3"/>
  <c r="AO39" i="3"/>
  <c r="AO17" i="3"/>
  <c r="AO13" i="3"/>
  <c r="AO5" i="3"/>
  <c r="AO14" i="3"/>
  <c r="AO70" i="3"/>
  <c r="AO57" i="3"/>
  <c r="AO55" i="3"/>
  <c r="AO53" i="3"/>
  <c r="AO45" i="3"/>
  <c r="AO43" i="3"/>
  <c r="AO42" i="3"/>
  <c r="AO41" i="3"/>
  <c r="AO63" i="3"/>
  <c r="AO20" i="3"/>
  <c r="AO7" i="3"/>
  <c r="AO58" i="3"/>
  <c r="AO50" i="3"/>
  <c r="AO28" i="3"/>
  <c r="AI6" i="3"/>
  <c r="S7" i="3"/>
  <c r="AS9" i="3"/>
  <c r="AK9" i="3"/>
  <c r="AC9" i="3"/>
  <c r="V9" i="3"/>
  <c r="N9" i="3"/>
  <c r="F9" i="3"/>
  <c r="AR9" i="3"/>
  <c r="AJ9" i="3"/>
  <c r="AB9" i="3"/>
  <c r="U9" i="3"/>
  <c r="M9" i="3"/>
  <c r="E9" i="3"/>
  <c r="AI9" i="3"/>
  <c r="AA9" i="3"/>
  <c r="T9" i="3"/>
  <c r="L9" i="3"/>
  <c r="D9" i="3"/>
  <c r="AH9" i="3"/>
  <c r="Z9" i="3"/>
  <c r="S9" i="3"/>
  <c r="K9" i="3"/>
  <c r="C9" i="3"/>
  <c r="AO9" i="3"/>
  <c r="AG9" i="3"/>
  <c r="Y9" i="3"/>
  <c r="R9" i="3"/>
  <c r="J9" i="3"/>
  <c r="B9" i="3"/>
  <c r="AU9" i="3"/>
  <c r="AM9" i="3"/>
  <c r="AE9" i="3"/>
  <c r="P9" i="3"/>
  <c r="H9" i="3"/>
  <c r="AT9" i="3"/>
  <c r="AL9" i="3"/>
  <c r="AD9" i="3"/>
  <c r="W9" i="3"/>
  <c r="O9" i="3"/>
  <c r="G9" i="3"/>
  <c r="H10" i="3"/>
  <c r="O11" i="3"/>
  <c r="N12" i="3"/>
  <c r="U16" i="3"/>
  <c r="M20" i="3"/>
  <c r="AN21" i="3"/>
  <c r="AD23" i="3"/>
  <c r="L24" i="3"/>
  <c r="AO25" i="3"/>
  <c r="I26" i="3"/>
  <c r="M34" i="3"/>
  <c r="D109" i="3"/>
  <c r="D105" i="3"/>
  <c r="D91" i="3"/>
  <c r="D89" i="3"/>
  <c r="D71" i="3"/>
  <c r="D63" i="3"/>
  <c r="D99" i="3"/>
  <c r="D97" i="3"/>
  <c r="D106" i="3"/>
  <c r="D75" i="3"/>
  <c r="D68" i="3"/>
  <c r="D59" i="3"/>
  <c r="D84" i="3"/>
  <c r="D72" i="3"/>
  <c r="D83" i="3"/>
  <c r="D76" i="3"/>
  <c r="D107" i="3"/>
  <c r="D100" i="3"/>
  <c r="D95" i="3"/>
  <c r="D47" i="3"/>
  <c r="D39" i="3"/>
  <c r="D31" i="3"/>
  <c r="D81" i="3"/>
  <c r="D56" i="3"/>
  <c r="D85" i="3"/>
  <c r="D50" i="3"/>
  <c r="D77" i="3"/>
  <c r="D23" i="3"/>
  <c r="D103" i="3"/>
  <c r="D55" i="3"/>
  <c r="D32" i="3"/>
  <c r="D24" i="3"/>
  <c r="D8" i="3"/>
  <c r="D67" i="3"/>
  <c r="D7" i="3"/>
  <c r="D53" i="3"/>
  <c r="D49" i="3"/>
  <c r="D45" i="3"/>
  <c r="D60" i="3"/>
  <c r="D48" i="3"/>
  <c r="D40" i="3"/>
  <c r="D13" i="3"/>
  <c r="D5" i="3"/>
  <c r="D64" i="3"/>
  <c r="D29" i="3"/>
  <c r="AJ97" i="3"/>
  <c r="AJ89" i="3"/>
  <c r="AJ81" i="3"/>
  <c r="AJ105" i="3"/>
  <c r="AJ104" i="3"/>
  <c r="AJ95" i="3"/>
  <c r="AJ108" i="3"/>
  <c r="AJ107" i="3"/>
  <c r="AJ106" i="3"/>
  <c r="AJ96" i="3"/>
  <c r="AJ60" i="3"/>
  <c r="AJ111" i="3"/>
  <c r="AJ110" i="3"/>
  <c r="AJ69" i="3"/>
  <c r="AJ52" i="3"/>
  <c r="AJ68" i="3"/>
  <c r="AJ65" i="3"/>
  <c r="AJ45" i="3"/>
  <c r="AJ31" i="3"/>
  <c r="AJ76" i="3"/>
  <c r="AJ23" i="3"/>
  <c r="AJ47" i="3"/>
  <c r="AJ24" i="3"/>
  <c r="AJ20" i="3"/>
  <c r="AJ8" i="3"/>
  <c r="AJ39" i="3"/>
  <c r="AJ28" i="3"/>
  <c r="AJ17" i="3"/>
  <c r="AJ7" i="3"/>
  <c r="AJ36" i="3"/>
  <c r="AJ25" i="3"/>
  <c r="AJ6" i="3"/>
  <c r="AJ80" i="3"/>
  <c r="AJ57" i="3"/>
  <c r="AJ53" i="3"/>
  <c r="AJ46" i="3"/>
  <c r="AJ44" i="3"/>
  <c r="E108" i="3"/>
  <c r="E107" i="3"/>
  <c r="E95" i="3"/>
  <c r="E81" i="3"/>
  <c r="E76" i="3"/>
  <c r="E68" i="3"/>
  <c r="E60" i="3"/>
  <c r="E106" i="3"/>
  <c r="E102" i="3"/>
  <c r="E83" i="3"/>
  <c r="E105" i="3"/>
  <c r="E91" i="3"/>
  <c r="E89" i="3"/>
  <c r="E75" i="3"/>
  <c r="E84" i="3"/>
  <c r="E70" i="3"/>
  <c r="E58" i="3"/>
  <c r="E94" i="3"/>
  <c r="E82" i="3"/>
  <c r="E54" i="3"/>
  <c r="E97" i="3"/>
  <c r="E92" i="3"/>
  <c r="E86" i="3"/>
  <c r="E52" i="3"/>
  <c r="E69" i="3"/>
  <c r="E39" i="3"/>
  <c r="E99" i="3"/>
  <c r="E36" i="3"/>
  <c r="E23" i="3"/>
  <c r="E55" i="3"/>
  <c r="E8" i="3"/>
  <c r="E67" i="3"/>
  <c r="E65" i="3"/>
  <c r="E59" i="3"/>
  <c r="E20" i="3"/>
  <c r="E7" i="3"/>
  <c r="E53" i="3"/>
  <c r="E47" i="3"/>
  <c r="E45" i="3"/>
  <c r="E44" i="3"/>
  <c r="E28" i="3"/>
  <c r="E17" i="3"/>
  <c r="E14" i="3"/>
  <c r="E6" i="3"/>
  <c r="E63" i="3"/>
  <c r="E42" i="3"/>
  <c r="E41" i="3"/>
  <c r="E71" i="3"/>
  <c r="E29" i="3"/>
  <c r="E66" i="3"/>
  <c r="E50" i="3"/>
  <c r="E46" i="3"/>
  <c r="AC105" i="3"/>
  <c r="AC99" i="3"/>
  <c r="AC91" i="3"/>
  <c r="AC83" i="3"/>
  <c r="AC109" i="3"/>
  <c r="AC106" i="3"/>
  <c r="AC81" i="3"/>
  <c r="AC89" i="3"/>
  <c r="AC93" i="3"/>
  <c r="AC97" i="3"/>
  <c r="AC77" i="3"/>
  <c r="AC70" i="3"/>
  <c r="AC68" i="3"/>
  <c r="AC66" i="3"/>
  <c r="AC65" i="3"/>
  <c r="AC60" i="3"/>
  <c r="AC54" i="3"/>
  <c r="AC47" i="3"/>
  <c r="AC74" i="3"/>
  <c r="AC20" i="3"/>
  <c r="AC72" i="3"/>
  <c r="AC52" i="3"/>
  <c r="AC48" i="3"/>
  <c r="AC36" i="3"/>
  <c r="AC28" i="3"/>
  <c r="AC58" i="3"/>
  <c r="AC49" i="3"/>
  <c r="AC32" i="3"/>
  <c r="AC25" i="3"/>
  <c r="AC21" i="3"/>
  <c r="AC7" i="3"/>
  <c r="AC64" i="3"/>
  <c r="AC62" i="3"/>
  <c r="AC6" i="3"/>
  <c r="AC44" i="3"/>
  <c r="AC31" i="3"/>
  <c r="AC22" i="3"/>
  <c r="AC15" i="3"/>
  <c r="AC14" i="3"/>
  <c r="AC13" i="3"/>
  <c r="AC5" i="3"/>
  <c r="AC59" i="3"/>
  <c r="AC43" i="3"/>
  <c r="AC41" i="3"/>
  <c r="AC40" i="3"/>
  <c r="AC56" i="3"/>
  <c r="AC23" i="3"/>
  <c r="AC85" i="3"/>
  <c r="AC39" i="3"/>
  <c r="A10" i="2"/>
  <c r="B99" i="3"/>
  <c r="B91" i="3"/>
  <c r="B83" i="3"/>
  <c r="B108" i="3"/>
  <c r="B107" i="3"/>
  <c r="B105" i="3"/>
  <c r="B101" i="3"/>
  <c r="B95" i="3"/>
  <c r="B89" i="3"/>
  <c r="B77" i="3"/>
  <c r="B81" i="3"/>
  <c r="B76" i="3"/>
  <c r="B68" i="3"/>
  <c r="B60" i="3"/>
  <c r="B111" i="3"/>
  <c r="B84" i="3"/>
  <c r="B109" i="3"/>
  <c r="B92" i="3"/>
  <c r="B90" i="3"/>
  <c r="B79" i="3"/>
  <c r="B78" i="3"/>
  <c r="B72" i="3"/>
  <c r="B70" i="3"/>
  <c r="B64" i="3"/>
  <c r="B97" i="3"/>
  <c r="B71" i="3"/>
  <c r="B63" i="3"/>
  <c r="B55" i="3"/>
  <c r="B66" i="3"/>
  <c r="B54" i="3"/>
  <c r="B48" i="3"/>
  <c r="B40" i="3"/>
  <c r="B29" i="3"/>
  <c r="B13" i="3"/>
  <c r="B5" i="3"/>
  <c r="B82" i="3"/>
  <c r="B62" i="3"/>
  <c r="B39" i="3"/>
  <c r="B74" i="3"/>
  <c r="B51" i="3"/>
  <c r="B36" i="3"/>
  <c r="B65" i="3"/>
  <c r="B23" i="3"/>
  <c r="B52" i="3"/>
  <c r="B47" i="3"/>
  <c r="B44" i="3"/>
  <c r="B28" i="3"/>
  <c r="B7" i="3"/>
  <c r="B56" i="3"/>
  <c r="B31" i="3"/>
  <c r="F4" i="3"/>
  <c r="Z7" i="3"/>
  <c r="J8" i="3"/>
  <c r="I9" i="3"/>
  <c r="P10" i="3"/>
  <c r="W11" i="3"/>
  <c r="V12" i="3"/>
  <c r="M13" i="3"/>
  <c r="AG14" i="3"/>
  <c r="AD16" i="3"/>
  <c r="AM19" i="3"/>
  <c r="W20" i="3"/>
  <c r="E21" i="3"/>
  <c r="H22" i="3"/>
  <c r="AO23" i="3"/>
  <c r="V24" i="3"/>
  <c r="E25" i="3"/>
  <c r="S26" i="3"/>
  <c r="X34" i="3" a="1"/>
  <c r="X34" i="3" s="1"/>
  <c r="K36" i="3"/>
  <c r="J37" i="3"/>
  <c r="AK87" i="3"/>
  <c r="D4" i="3"/>
  <c r="L4" i="3"/>
  <c r="T4" i="3"/>
  <c r="AA4" i="3"/>
  <c r="AI4" i="3"/>
  <c r="B6" i="3"/>
  <c r="J6" i="3"/>
  <c r="R6" i="3"/>
  <c r="Y6" i="3"/>
  <c r="AG6" i="3"/>
  <c r="AO6" i="3"/>
  <c r="I7" i="3"/>
  <c r="Q7" i="3"/>
  <c r="X7" i="3" a="1"/>
  <c r="X7" i="3" s="1"/>
  <c r="AF7" i="3"/>
  <c r="AN7" i="3"/>
  <c r="AV7" i="3"/>
  <c r="H8" i="3"/>
  <c r="P8" i="3"/>
  <c r="AE8" i="3"/>
  <c r="AM8" i="3"/>
  <c r="AU8" i="3"/>
  <c r="F10" i="3"/>
  <c r="N10" i="3"/>
  <c r="V10" i="3"/>
  <c r="AC10" i="3"/>
  <c r="AK10" i="3"/>
  <c r="AS10" i="3"/>
  <c r="E11" i="3"/>
  <c r="M11" i="3"/>
  <c r="U11" i="3"/>
  <c r="AB11" i="3"/>
  <c r="AJ11" i="3"/>
  <c r="AR11" i="3"/>
  <c r="D12" i="3"/>
  <c r="L12" i="3"/>
  <c r="T12" i="3"/>
  <c r="AA12" i="3"/>
  <c r="AI12" i="3"/>
  <c r="B14" i="3"/>
  <c r="J14" i="3"/>
  <c r="R14" i="3"/>
  <c r="Z14" i="3"/>
  <c r="AI14" i="3"/>
  <c r="AR14" i="3"/>
  <c r="E15" i="3"/>
  <c r="O15" i="3"/>
  <c r="Y15" i="3"/>
  <c r="AJ15" i="3"/>
  <c r="AT15" i="3"/>
  <c r="AT17" i="3"/>
  <c r="AL17" i="3"/>
  <c r="AD17" i="3"/>
  <c r="W17" i="3"/>
  <c r="O17" i="3"/>
  <c r="G17" i="3"/>
  <c r="AU17" i="3"/>
  <c r="AK17" i="3"/>
  <c r="AB17" i="3"/>
  <c r="T17" i="3"/>
  <c r="K17" i="3"/>
  <c r="B17" i="3"/>
  <c r="L17" i="3"/>
  <c r="V17" i="3"/>
  <c r="AF17" i="3"/>
  <c r="D18" i="3"/>
  <c r="O18" i="3"/>
  <c r="X18" i="3" a="1"/>
  <c r="X18" i="3" s="1"/>
  <c r="AI18" i="3"/>
  <c r="AT18" i="3"/>
  <c r="H19" i="3"/>
  <c r="R19" i="3"/>
  <c r="AA19" i="3"/>
  <c r="AL19" i="3"/>
  <c r="AV19" i="3"/>
  <c r="B21" i="3"/>
  <c r="M21" i="3"/>
  <c r="W21" i="3"/>
  <c r="AF21" i="3"/>
  <c r="AR21" i="3"/>
  <c r="F22" i="3"/>
  <c r="P22" i="3"/>
  <c r="Z22" i="3"/>
  <c r="AJ22" i="3"/>
  <c r="AT22" i="3"/>
  <c r="J24" i="3"/>
  <c r="T24" i="3"/>
  <c r="AC24" i="3"/>
  <c r="C25" i="3"/>
  <c r="M25" i="3"/>
  <c r="AG25" i="3"/>
  <c r="E26" i="3"/>
  <c r="P26" i="3"/>
  <c r="Z26" i="3"/>
  <c r="AJ26" i="3"/>
  <c r="AU26" i="3"/>
  <c r="C30" i="3"/>
  <c r="O30" i="3"/>
  <c r="AA30" i="3"/>
  <c r="AL30" i="3"/>
  <c r="H37" i="3"/>
  <c r="T37" i="3"/>
  <c r="AE37" i="3"/>
  <c r="AR37" i="3"/>
  <c r="G38" i="3"/>
  <c r="T38" i="3"/>
  <c r="AE38" i="3"/>
  <c r="C41" i="3"/>
  <c r="N41" i="3"/>
  <c r="Z41" i="3"/>
  <c r="AM41" i="3"/>
  <c r="B42" i="3"/>
  <c r="O42" i="3"/>
  <c r="Z42" i="3"/>
  <c r="AL42" i="3"/>
  <c r="B43" i="3"/>
  <c r="O43" i="3"/>
  <c r="Y43" i="3"/>
  <c r="AL43" i="3"/>
  <c r="M45" i="3"/>
  <c r="AG49" i="3"/>
  <c r="K51" i="3"/>
  <c r="AC51" i="3"/>
  <c r="AU51" i="3"/>
  <c r="AE74" i="3"/>
  <c r="E4" i="3"/>
  <c r="M4" i="3"/>
  <c r="U4" i="3"/>
  <c r="AB4" i="3"/>
  <c r="AJ4" i="3"/>
  <c r="C6" i="3"/>
  <c r="K6" i="3"/>
  <c r="S6" i="3"/>
  <c r="Z6" i="3"/>
  <c r="AH6" i="3"/>
  <c r="I8" i="3"/>
  <c r="Q8" i="3"/>
  <c r="X8" i="3" a="1"/>
  <c r="X8" i="3" s="1"/>
  <c r="AF8" i="3"/>
  <c r="AN8" i="3"/>
  <c r="AV8" i="3"/>
  <c r="G10" i="3"/>
  <c r="O10" i="3"/>
  <c r="W10" i="3"/>
  <c r="AD10" i="3"/>
  <c r="AL10" i="3"/>
  <c r="AT10" i="3"/>
  <c r="F11" i="3"/>
  <c r="N11" i="3"/>
  <c r="V11" i="3"/>
  <c r="AC11" i="3"/>
  <c r="AK11" i="3"/>
  <c r="AS11" i="3"/>
  <c r="E12" i="3"/>
  <c r="M12" i="3"/>
  <c r="U12" i="3"/>
  <c r="AB12" i="3"/>
  <c r="AJ12" i="3"/>
  <c r="AR12" i="3"/>
  <c r="C14" i="3"/>
  <c r="K14" i="3"/>
  <c r="S14" i="3"/>
  <c r="AA14" i="3"/>
  <c r="AJ14" i="3"/>
  <c r="AS14" i="3"/>
  <c r="F15" i="3"/>
  <c r="P15" i="3"/>
  <c r="AA15" i="3"/>
  <c r="AK15" i="3"/>
  <c r="E18" i="3"/>
  <c r="P18" i="3"/>
  <c r="Z18" i="3"/>
  <c r="AJ18" i="3"/>
  <c r="I19" i="3"/>
  <c r="S19" i="3"/>
  <c r="AC19" i="3"/>
  <c r="D21" i="3"/>
  <c r="N21" i="3"/>
  <c r="AI21" i="3"/>
  <c r="AS21" i="3"/>
  <c r="G22" i="3"/>
  <c r="Q22" i="3"/>
  <c r="AA22" i="3"/>
  <c r="AK22" i="3"/>
  <c r="AU24" i="3"/>
  <c r="AM24" i="3"/>
  <c r="AE24" i="3"/>
  <c r="P24" i="3"/>
  <c r="H24" i="3"/>
  <c r="AO24" i="3"/>
  <c r="AF24" i="3"/>
  <c r="W24" i="3"/>
  <c r="N24" i="3"/>
  <c r="E24" i="3"/>
  <c r="K24" i="3"/>
  <c r="U24" i="3"/>
  <c r="AD24" i="3"/>
  <c r="D25" i="3"/>
  <c r="N25" i="3"/>
  <c r="X25" i="3" a="1"/>
  <c r="X25" i="3" s="1"/>
  <c r="AH25" i="3"/>
  <c r="AR25" i="3"/>
  <c r="G26" i="3"/>
  <c r="R26" i="3"/>
  <c r="AA26" i="3"/>
  <c r="AL26" i="3"/>
  <c r="AV26" i="3"/>
  <c r="E30" i="3"/>
  <c r="P30" i="3"/>
  <c r="AB30" i="3"/>
  <c r="AN30" i="3"/>
  <c r="I37" i="3"/>
  <c r="V37" i="3"/>
  <c r="AF37" i="3"/>
  <c r="AS37" i="3"/>
  <c r="I38" i="3"/>
  <c r="U38" i="3"/>
  <c r="AF38" i="3"/>
  <c r="AS38" i="3"/>
  <c r="D41" i="3"/>
  <c r="Q41" i="3"/>
  <c r="AA41" i="3"/>
  <c r="AN41" i="3"/>
  <c r="D42" i="3"/>
  <c r="P42" i="3"/>
  <c r="AA42" i="3"/>
  <c r="AN42" i="3"/>
  <c r="C43" i="3"/>
  <c r="P43" i="3"/>
  <c r="AA43" i="3"/>
  <c r="AM43" i="3"/>
  <c r="AH45" i="3"/>
  <c r="Z45" i="3"/>
  <c r="S45" i="3"/>
  <c r="K45" i="3"/>
  <c r="C45" i="3"/>
  <c r="AG45" i="3"/>
  <c r="X45" i="3" a="1"/>
  <c r="X45" i="3" s="1"/>
  <c r="P45" i="3"/>
  <c r="G45" i="3"/>
  <c r="AU45" i="3"/>
  <c r="AL45" i="3"/>
  <c r="AC45" i="3"/>
  <c r="U45" i="3"/>
  <c r="L45" i="3"/>
  <c r="B45" i="3"/>
  <c r="AT45" i="3"/>
  <c r="AK45" i="3"/>
  <c r="AB45" i="3"/>
  <c r="N45" i="3"/>
  <c r="Y45" i="3"/>
  <c r="AN45" i="3"/>
  <c r="O51" i="3"/>
  <c r="AI57" i="3"/>
  <c r="AA57" i="3"/>
  <c r="T57" i="3"/>
  <c r="L57" i="3"/>
  <c r="D57" i="3"/>
  <c r="AG57" i="3"/>
  <c r="X57" i="3" a="1"/>
  <c r="X57" i="3" s="1"/>
  <c r="P57" i="3"/>
  <c r="AV57" i="3"/>
  <c r="AM57" i="3"/>
  <c r="AD57" i="3"/>
  <c r="V57" i="3"/>
  <c r="M57" i="3"/>
  <c r="C57" i="3"/>
  <c r="AN57" i="3"/>
  <c r="AB57" i="3"/>
  <c r="Q57" i="3"/>
  <c r="F57" i="3"/>
  <c r="AL57" i="3"/>
  <c r="Z57" i="3"/>
  <c r="O57" i="3"/>
  <c r="E57" i="3"/>
  <c r="AK57" i="3"/>
  <c r="Y57" i="3"/>
  <c r="N57" i="3"/>
  <c r="B57" i="3"/>
  <c r="AS57" i="3"/>
  <c r="AF57" i="3"/>
  <c r="U57" i="3"/>
  <c r="I57" i="3"/>
  <c r="AR57" i="3"/>
  <c r="AE57" i="3"/>
  <c r="S57" i="3"/>
  <c r="H57" i="3"/>
  <c r="AH57" i="3"/>
  <c r="AG72" i="3"/>
  <c r="AD92" i="3"/>
  <c r="I10" i="3"/>
  <c r="Q10" i="3"/>
  <c r="X10" i="3" a="1"/>
  <c r="X10" i="3" s="1"/>
  <c r="AF10" i="3"/>
  <c r="AN10" i="3"/>
  <c r="AV10" i="3"/>
  <c r="AR19" i="3"/>
  <c r="AJ19" i="3"/>
  <c r="AB19" i="3"/>
  <c r="U19" i="3"/>
  <c r="M19" i="3"/>
  <c r="E19" i="3"/>
  <c r="AN19" i="3"/>
  <c r="AE19" i="3"/>
  <c r="W19" i="3"/>
  <c r="N19" i="3"/>
  <c r="D19" i="3"/>
  <c r="K19" i="3"/>
  <c r="V19" i="3"/>
  <c r="AF19" i="3"/>
  <c r="AD26" i="3"/>
  <c r="M37" i="3"/>
  <c r="AJ37" i="3"/>
  <c r="L38" i="3"/>
  <c r="AJ38" i="3"/>
  <c r="AR51" i="3"/>
  <c r="AJ51" i="3"/>
  <c r="AB51" i="3"/>
  <c r="U51" i="3"/>
  <c r="M51" i="3"/>
  <c r="E51" i="3"/>
  <c r="AN51" i="3"/>
  <c r="AE51" i="3"/>
  <c r="W51" i="3"/>
  <c r="N51" i="3"/>
  <c r="D51" i="3"/>
  <c r="AV51" i="3"/>
  <c r="AM51" i="3"/>
  <c r="AD51" i="3"/>
  <c r="V51" i="3"/>
  <c r="L51" i="3"/>
  <c r="C51" i="3"/>
  <c r="AS51" i="3"/>
  <c r="AI51" i="3"/>
  <c r="Z51" i="3"/>
  <c r="R51" i="3"/>
  <c r="I51" i="3"/>
  <c r="AH51" i="3"/>
  <c r="Y51" i="3"/>
  <c r="Q51" i="3"/>
  <c r="H51" i="3"/>
  <c r="S51" i="3"/>
  <c r="AK51" i="3"/>
  <c r="AH74" i="3"/>
  <c r="Z74" i="3"/>
  <c r="S74" i="3"/>
  <c r="K74" i="3"/>
  <c r="C74" i="3"/>
  <c r="AV74" i="3"/>
  <c r="AM74" i="3"/>
  <c r="AD74" i="3"/>
  <c r="V74" i="3"/>
  <c r="M74" i="3"/>
  <c r="D74" i="3"/>
  <c r="AS74" i="3"/>
  <c r="AJ74" i="3"/>
  <c r="AA74" i="3"/>
  <c r="R74" i="3"/>
  <c r="I74" i="3"/>
  <c r="AO74" i="3"/>
  <c r="AF74" i="3"/>
  <c r="O74" i="3"/>
  <c r="F74" i="3"/>
  <c r="AL74" i="3"/>
  <c r="X74" i="3" a="1"/>
  <c r="X74" i="3" s="1"/>
  <c r="J74" i="3"/>
  <c r="AK74" i="3"/>
  <c r="W74" i="3"/>
  <c r="H74" i="3"/>
  <c r="AI74" i="3"/>
  <c r="U74" i="3"/>
  <c r="G74" i="3"/>
  <c r="AU74" i="3"/>
  <c r="AG74" i="3"/>
  <c r="T74" i="3"/>
  <c r="E74" i="3"/>
  <c r="AB74" i="3"/>
  <c r="N74" i="3"/>
  <c r="AN74" i="3"/>
  <c r="Y74" i="3"/>
  <c r="L74" i="3"/>
  <c r="B10" i="3"/>
  <c r="J10" i="3"/>
  <c r="R10" i="3"/>
  <c r="Y10" i="3"/>
  <c r="AG10" i="3"/>
  <c r="AO10" i="3"/>
  <c r="I11" i="3"/>
  <c r="Q11" i="3"/>
  <c r="X11" i="3" a="1"/>
  <c r="X11" i="3" s="1"/>
  <c r="AF11" i="3"/>
  <c r="AN11" i="3"/>
  <c r="AV11" i="3"/>
  <c r="AV15" i="3"/>
  <c r="AN15" i="3"/>
  <c r="AF15" i="3"/>
  <c r="X15" i="3" a="1"/>
  <c r="X15" i="3" s="1"/>
  <c r="Q15" i="3"/>
  <c r="I15" i="3"/>
  <c r="AR15" i="3"/>
  <c r="AI15" i="3"/>
  <c r="Z15" i="3"/>
  <c r="R15" i="3"/>
  <c r="H15" i="3"/>
  <c r="K15" i="3"/>
  <c r="U15" i="3"/>
  <c r="AD15" i="3"/>
  <c r="AO15" i="3"/>
  <c r="B19" i="3"/>
  <c r="L19" i="3"/>
  <c r="AG19" i="3"/>
  <c r="AS26" i="3"/>
  <c r="AK26" i="3"/>
  <c r="AC26" i="3"/>
  <c r="V26" i="3"/>
  <c r="N26" i="3"/>
  <c r="F26" i="3"/>
  <c r="AH26" i="3"/>
  <c r="Y26" i="3"/>
  <c r="Q26" i="3"/>
  <c r="H26" i="3"/>
  <c r="K26" i="3"/>
  <c r="U26" i="3"/>
  <c r="AE26" i="3"/>
  <c r="AO26" i="3"/>
  <c r="AH37" i="3"/>
  <c r="Z37" i="3"/>
  <c r="S37" i="3"/>
  <c r="K37" i="3"/>
  <c r="C37" i="3"/>
  <c r="AG37" i="3"/>
  <c r="X37" i="3" a="1"/>
  <c r="X37" i="3" s="1"/>
  <c r="P37" i="3"/>
  <c r="G37" i="3"/>
  <c r="AU37" i="3"/>
  <c r="AL37" i="3"/>
  <c r="AC37" i="3"/>
  <c r="U37" i="3"/>
  <c r="L37" i="3"/>
  <c r="B37" i="3"/>
  <c r="N37" i="3"/>
  <c r="Y37" i="3"/>
  <c r="AK37" i="3"/>
  <c r="AO38" i="3"/>
  <c r="AG38" i="3"/>
  <c r="Y38" i="3"/>
  <c r="R38" i="3"/>
  <c r="J38" i="3"/>
  <c r="B38" i="3"/>
  <c r="AV38" i="3"/>
  <c r="AM38" i="3"/>
  <c r="AD38" i="3"/>
  <c r="V38" i="3"/>
  <c r="M38" i="3"/>
  <c r="D38" i="3"/>
  <c r="AR38" i="3"/>
  <c r="AI38" i="3"/>
  <c r="Z38" i="3"/>
  <c r="Q38" i="3"/>
  <c r="H38" i="3"/>
  <c r="N38" i="3"/>
  <c r="X38" i="3" a="1"/>
  <c r="X38" i="3" s="1"/>
  <c r="AK38" i="3"/>
  <c r="AO73" i="3"/>
  <c r="I4" i="3"/>
  <c r="Q4" i="3"/>
  <c r="X4" i="3" a="1"/>
  <c r="X4" i="3" s="1"/>
  <c r="AF4" i="3"/>
  <c r="AN4" i="3"/>
  <c r="AV4" i="3"/>
  <c r="C10" i="3"/>
  <c r="K10" i="3"/>
  <c r="S10" i="3"/>
  <c r="Z10" i="3"/>
  <c r="AH10" i="3"/>
  <c r="B11" i="3"/>
  <c r="J11" i="3"/>
  <c r="R11" i="3"/>
  <c r="Y11" i="3"/>
  <c r="AG11" i="3"/>
  <c r="AO11" i="3"/>
  <c r="I12" i="3"/>
  <c r="Q12" i="3"/>
  <c r="X12" i="3" a="1"/>
  <c r="X12" i="3" s="1"/>
  <c r="AF12" i="3"/>
  <c r="AN12" i="3"/>
  <c r="AV12" i="3"/>
  <c r="B15" i="3"/>
  <c r="L15" i="3"/>
  <c r="V15" i="3"/>
  <c r="AE15" i="3"/>
  <c r="AS18" i="3"/>
  <c r="AK18" i="3"/>
  <c r="AC18" i="3"/>
  <c r="V18" i="3"/>
  <c r="N18" i="3"/>
  <c r="F18" i="3"/>
  <c r="AH18" i="3"/>
  <c r="Y18" i="3"/>
  <c r="Q18" i="3"/>
  <c r="H18" i="3"/>
  <c r="K18" i="3"/>
  <c r="U18" i="3"/>
  <c r="AE18" i="3"/>
  <c r="AO18" i="3"/>
  <c r="C19" i="3"/>
  <c r="O19" i="3"/>
  <c r="X19" i="3" a="1"/>
  <c r="X19" i="3" s="1"/>
  <c r="AH19" i="3"/>
  <c r="AS19" i="3"/>
  <c r="AO22" i="3"/>
  <c r="AG22" i="3"/>
  <c r="Y22" i="3"/>
  <c r="R22" i="3"/>
  <c r="J22" i="3"/>
  <c r="B22" i="3"/>
  <c r="AV22" i="3"/>
  <c r="AM22" i="3"/>
  <c r="AD22" i="3"/>
  <c r="V22" i="3"/>
  <c r="M22" i="3"/>
  <c r="D22" i="3"/>
  <c r="L22" i="3"/>
  <c r="W22" i="3"/>
  <c r="AF22" i="3"/>
  <c r="B26" i="3"/>
  <c r="L26" i="3"/>
  <c r="W26" i="3"/>
  <c r="AF26" i="3"/>
  <c r="D37" i="3"/>
  <c r="O37" i="3"/>
  <c r="AA37" i="3"/>
  <c r="AM37" i="3"/>
  <c r="C38" i="3"/>
  <c r="O38" i="3"/>
  <c r="AA38" i="3"/>
  <c r="AL38" i="3"/>
  <c r="F51" i="3"/>
  <c r="AO51" i="3"/>
  <c r="B4" i="3"/>
  <c r="J4" i="3"/>
  <c r="R4" i="3"/>
  <c r="Y4" i="3"/>
  <c r="AG4" i="3"/>
  <c r="AO4" i="3"/>
  <c r="I5" i="3"/>
  <c r="Q5" i="3"/>
  <c r="X5" i="3" a="1"/>
  <c r="X5" i="3" s="1"/>
  <c r="AF5" i="3"/>
  <c r="AN5" i="3"/>
  <c r="H6" i="3"/>
  <c r="P6" i="3"/>
  <c r="AE6" i="3"/>
  <c r="AM6" i="3"/>
  <c r="AU6" i="3"/>
  <c r="G7" i="3"/>
  <c r="O7" i="3"/>
  <c r="W7" i="3"/>
  <c r="AD7" i="3"/>
  <c r="AL7" i="3"/>
  <c r="F8" i="3"/>
  <c r="N8" i="3"/>
  <c r="V8" i="3"/>
  <c r="AC8" i="3"/>
  <c r="AK8" i="3"/>
  <c r="D10" i="3"/>
  <c r="L10" i="3"/>
  <c r="T10" i="3"/>
  <c r="AA10" i="3"/>
  <c r="AI10" i="3"/>
  <c r="C11" i="3"/>
  <c r="K11" i="3"/>
  <c r="S11" i="3"/>
  <c r="Z11" i="3"/>
  <c r="AH11" i="3"/>
  <c r="B12" i="3"/>
  <c r="J12" i="3"/>
  <c r="R12" i="3"/>
  <c r="Y12" i="3"/>
  <c r="AG12" i="3"/>
  <c r="AO12" i="3"/>
  <c r="I13" i="3"/>
  <c r="Q13" i="3"/>
  <c r="X13" i="3" a="1"/>
  <c r="X13" i="3" s="1"/>
  <c r="AF13" i="3"/>
  <c r="AN13" i="3"/>
  <c r="H14" i="3"/>
  <c r="P14" i="3"/>
  <c r="C15" i="3"/>
  <c r="M15" i="3"/>
  <c r="W15" i="3"/>
  <c r="AG15" i="3"/>
  <c r="I17" i="3"/>
  <c r="S17" i="3"/>
  <c r="AC17" i="3"/>
  <c r="AN17" i="3"/>
  <c r="B18" i="3"/>
  <c r="L18" i="3"/>
  <c r="W18" i="3"/>
  <c r="AF18" i="3"/>
  <c r="F19" i="3"/>
  <c r="P19" i="3"/>
  <c r="Y19" i="3"/>
  <c r="AI19" i="3"/>
  <c r="AT19" i="3"/>
  <c r="J21" i="3"/>
  <c r="U21" i="3"/>
  <c r="AD21" i="3"/>
  <c r="C22" i="3"/>
  <c r="N22" i="3"/>
  <c r="AH22" i="3"/>
  <c r="AR22" i="3"/>
  <c r="G24" i="3"/>
  <c r="R24" i="3"/>
  <c r="AA24" i="3"/>
  <c r="AK24" i="3"/>
  <c r="AV24" i="3"/>
  <c r="J25" i="3"/>
  <c r="U25" i="3"/>
  <c r="AE25" i="3"/>
  <c r="C26" i="3"/>
  <c r="M26" i="3"/>
  <c r="AG26" i="3"/>
  <c r="AR26" i="3"/>
  <c r="AH29" i="3"/>
  <c r="Z29" i="3"/>
  <c r="S29" i="3"/>
  <c r="K29" i="3"/>
  <c r="C29" i="3"/>
  <c r="AG29" i="3"/>
  <c r="X29" i="3" a="1"/>
  <c r="X29" i="3" s="1"/>
  <c r="P29" i="3"/>
  <c r="G29" i="3"/>
  <c r="AU29" i="3"/>
  <c r="AL29" i="3"/>
  <c r="AC29" i="3"/>
  <c r="U29" i="3"/>
  <c r="L29" i="3"/>
  <c r="M29" i="3"/>
  <c r="AJ29" i="3"/>
  <c r="AV29" i="3"/>
  <c r="L30" i="3"/>
  <c r="AJ30" i="3"/>
  <c r="E37" i="3"/>
  <c r="Q37" i="3"/>
  <c r="AB37" i="3"/>
  <c r="AN37" i="3"/>
  <c r="E38" i="3"/>
  <c r="P38" i="3"/>
  <c r="AB38" i="3"/>
  <c r="AN38" i="3"/>
  <c r="L41" i="3"/>
  <c r="AI41" i="3"/>
  <c r="K42" i="3"/>
  <c r="AI42" i="3"/>
  <c r="K43" i="3"/>
  <c r="AH43" i="3"/>
  <c r="I45" i="3"/>
  <c r="V45" i="3"/>
  <c r="AI45" i="3"/>
  <c r="AO46" i="3"/>
  <c r="AG46" i="3"/>
  <c r="Y46" i="3"/>
  <c r="R46" i="3"/>
  <c r="J46" i="3"/>
  <c r="B46" i="3"/>
  <c r="AV46" i="3"/>
  <c r="AM46" i="3"/>
  <c r="AD46" i="3"/>
  <c r="V46" i="3"/>
  <c r="M46" i="3"/>
  <c r="D46" i="3"/>
  <c r="AR46" i="3"/>
  <c r="AI46" i="3"/>
  <c r="Z46" i="3"/>
  <c r="Q46" i="3"/>
  <c r="H46" i="3"/>
  <c r="AH46" i="3"/>
  <c r="X46" i="3" a="1"/>
  <c r="X46" i="3" s="1"/>
  <c r="P46" i="3"/>
  <c r="G46" i="3"/>
  <c r="O46" i="3"/>
  <c r="AC46" i="3"/>
  <c r="AS46" i="3"/>
  <c r="AS50" i="3"/>
  <c r="AK50" i="3"/>
  <c r="AC50" i="3"/>
  <c r="V50" i="3"/>
  <c r="N50" i="3"/>
  <c r="F50" i="3"/>
  <c r="AH50" i="3"/>
  <c r="Y50" i="3"/>
  <c r="Q50" i="3"/>
  <c r="H50" i="3"/>
  <c r="AG50" i="3"/>
  <c r="X50" i="3" a="1"/>
  <c r="X50" i="3" s="1"/>
  <c r="P50" i="3"/>
  <c r="G50" i="3"/>
  <c r="AV50" i="3"/>
  <c r="AM50" i="3"/>
  <c r="AD50" i="3"/>
  <c r="U50" i="3"/>
  <c r="L50" i="3"/>
  <c r="C50" i="3"/>
  <c r="AU50" i="3"/>
  <c r="AL50" i="3"/>
  <c r="AB50" i="3"/>
  <c r="T50" i="3"/>
  <c r="K50" i="3"/>
  <c r="B50" i="3"/>
  <c r="S50" i="3"/>
  <c r="AJ50" i="3"/>
  <c r="G51" i="3"/>
  <c r="X51" i="3" a="1"/>
  <c r="X51" i="3" s="1"/>
  <c r="W57" i="3"/>
  <c r="Q74" i="3"/>
  <c r="AC90" i="3"/>
  <c r="C4" i="3"/>
  <c r="K4" i="3"/>
  <c r="S4" i="3"/>
  <c r="Z4" i="3"/>
  <c r="AH4" i="3"/>
  <c r="I6" i="3"/>
  <c r="Q6" i="3"/>
  <c r="X6" i="3" a="1"/>
  <c r="X6" i="3" s="1"/>
  <c r="AF6" i="3"/>
  <c r="AN6" i="3"/>
  <c r="E10" i="3"/>
  <c r="M10" i="3"/>
  <c r="U10" i="3"/>
  <c r="AB10" i="3"/>
  <c r="AJ10" i="3"/>
  <c r="D11" i="3"/>
  <c r="L11" i="3"/>
  <c r="T11" i="3"/>
  <c r="AA11" i="3"/>
  <c r="C12" i="3"/>
  <c r="K12" i="3"/>
  <c r="S12" i="3"/>
  <c r="Z12" i="3"/>
  <c r="AV14" i="3"/>
  <c r="AN14" i="3"/>
  <c r="AF14" i="3"/>
  <c r="X14" i="3" a="1"/>
  <c r="X14" i="3" s="1"/>
  <c r="I14" i="3"/>
  <c r="Q14" i="3"/>
  <c r="Y14" i="3"/>
  <c r="AH14" i="3"/>
  <c r="D15" i="3"/>
  <c r="N15" i="3"/>
  <c r="AH15" i="3"/>
  <c r="AS15" i="3"/>
  <c r="C18" i="3"/>
  <c r="M18" i="3"/>
  <c r="AG18" i="3"/>
  <c r="AR18" i="3"/>
  <c r="G19" i="3"/>
  <c r="Q19" i="3"/>
  <c r="Z19" i="3"/>
  <c r="AK19" i="3"/>
  <c r="AU19" i="3"/>
  <c r="AH21" i="3"/>
  <c r="Z21" i="3"/>
  <c r="S21" i="3"/>
  <c r="K21" i="3"/>
  <c r="C21" i="3"/>
  <c r="AG21" i="3"/>
  <c r="X21" i="3" a="1"/>
  <c r="X21" i="3" s="1"/>
  <c r="P21" i="3"/>
  <c r="G21" i="3"/>
  <c r="L21" i="3"/>
  <c r="V21" i="3"/>
  <c r="AE21" i="3"/>
  <c r="AO21" i="3"/>
  <c r="E22" i="3"/>
  <c r="O22" i="3"/>
  <c r="X22" i="3" a="1"/>
  <c r="X22" i="3" s="1"/>
  <c r="AI22" i="3"/>
  <c r="AS22" i="3"/>
  <c r="AT25" i="3"/>
  <c r="AL25" i="3"/>
  <c r="AD25" i="3"/>
  <c r="W25" i="3"/>
  <c r="O25" i="3"/>
  <c r="G25" i="3"/>
  <c r="AU25" i="3"/>
  <c r="AK25" i="3"/>
  <c r="AB25" i="3"/>
  <c r="T25" i="3"/>
  <c r="K25" i="3"/>
  <c r="B25" i="3"/>
  <c r="L25" i="3"/>
  <c r="V25" i="3"/>
  <c r="AF25" i="3"/>
  <c r="D26" i="3"/>
  <c r="O26" i="3"/>
  <c r="X26" i="3" a="1"/>
  <c r="X26" i="3" s="1"/>
  <c r="AI26" i="3"/>
  <c r="AT26" i="3"/>
  <c r="AO30" i="3"/>
  <c r="AG30" i="3"/>
  <c r="Y30" i="3"/>
  <c r="R30" i="3"/>
  <c r="J30" i="3"/>
  <c r="B30" i="3"/>
  <c r="AV30" i="3"/>
  <c r="AM30" i="3"/>
  <c r="AD30" i="3"/>
  <c r="V30" i="3"/>
  <c r="M30" i="3"/>
  <c r="D30" i="3"/>
  <c r="AR30" i="3"/>
  <c r="AI30" i="3"/>
  <c r="Z30" i="3"/>
  <c r="Q30" i="3"/>
  <c r="H30" i="3"/>
  <c r="N30" i="3"/>
  <c r="X30" i="3" a="1"/>
  <c r="X30" i="3" s="1"/>
  <c r="AK30" i="3"/>
  <c r="F37" i="3"/>
  <c r="R37" i="3"/>
  <c r="AD37" i="3"/>
  <c r="AO37" i="3"/>
  <c r="F38" i="3"/>
  <c r="S38" i="3"/>
  <c r="AC38" i="3"/>
  <c r="AT41" i="3"/>
  <c r="AL41" i="3"/>
  <c r="AD41" i="3"/>
  <c r="W41" i="3"/>
  <c r="O41" i="3"/>
  <c r="G41" i="3"/>
  <c r="AU41" i="3"/>
  <c r="AK41" i="3"/>
  <c r="AB41" i="3"/>
  <c r="T41" i="3"/>
  <c r="K41" i="3"/>
  <c r="B41" i="3"/>
  <c r="AG41" i="3"/>
  <c r="X41" i="3" a="1"/>
  <c r="X41" i="3" s="1"/>
  <c r="P41" i="3"/>
  <c r="F41" i="3"/>
  <c r="M41" i="3"/>
  <c r="Y41" i="3"/>
  <c r="AJ41" i="3"/>
  <c r="AS42" i="3"/>
  <c r="AK42" i="3"/>
  <c r="AC42" i="3"/>
  <c r="V42" i="3"/>
  <c r="N42" i="3"/>
  <c r="F42" i="3"/>
  <c r="AH42" i="3"/>
  <c r="Y42" i="3"/>
  <c r="Q42" i="3"/>
  <c r="H42" i="3"/>
  <c r="AV42" i="3"/>
  <c r="AM42" i="3"/>
  <c r="AD42" i="3"/>
  <c r="U42" i="3"/>
  <c r="L42" i="3"/>
  <c r="C42" i="3"/>
  <c r="M42" i="3"/>
  <c r="X42" i="3" a="1"/>
  <c r="X42" i="3" s="1"/>
  <c r="AJ42" i="3"/>
  <c r="AR43" i="3"/>
  <c r="AJ43" i="3"/>
  <c r="AB43" i="3"/>
  <c r="U43" i="3"/>
  <c r="M43" i="3"/>
  <c r="E43" i="3"/>
  <c r="AN43" i="3"/>
  <c r="AE43" i="3"/>
  <c r="W43" i="3"/>
  <c r="N43" i="3"/>
  <c r="D43" i="3"/>
  <c r="AS43" i="3"/>
  <c r="AI43" i="3"/>
  <c r="Z43" i="3"/>
  <c r="R43" i="3"/>
  <c r="I43" i="3"/>
  <c r="L43" i="3"/>
  <c r="X43" i="3" a="1"/>
  <c r="X43" i="3" s="1"/>
  <c r="AK43" i="3"/>
  <c r="AV43" i="3"/>
  <c r="J51" i="3"/>
  <c r="AA51" i="3"/>
  <c r="AT51" i="3"/>
  <c r="AH87" i="3"/>
  <c r="Z87" i="3"/>
  <c r="S87" i="3"/>
  <c r="K87" i="3"/>
  <c r="C87" i="3"/>
  <c r="AR87" i="3"/>
  <c r="AI87" i="3"/>
  <c r="Y87" i="3"/>
  <c r="Q87" i="3"/>
  <c r="H87" i="3"/>
  <c r="AG87" i="3"/>
  <c r="X87" i="3" a="1"/>
  <c r="X87" i="3" s="1"/>
  <c r="P87" i="3"/>
  <c r="G87" i="3"/>
  <c r="AO87" i="3"/>
  <c r="AF87" i="3"/>
  <c r="O87" i="3"/>
  <c r="F87" i="3"/>
  <c r="AT87" i="3"/>
  <c r="AD87" i="3"/>
  <c r="R87" i="3"/>
  <c r="B87" i="3"/>
  <c r="AN87" i="3"/>
  <c r="AB87" i="3"/>
  <c r="M87" i="3"/>
  <c r="AM87" i="3"/>
  <c r="H9" i="13" s="1"/>
  <c r="AA87" i="3"/>
  <c r="L87" i="3"/>
  <c r="AV87" i="3"/>
  <c r="AJ87" i="3"/>
  <c r="U87" i="3"/>
  <c r="E87" i="3"/>
  <c r="AU87" i="3"/>
  <c r="AE87" i="3"/>
  <c r="T87" i="3"/>
  <c r="D87" i="3"/>
  <c r="V87" i="3"/>
  <c r="N87" i="3"/>
  <c r="J87" i="3"/>
  <c r="AS87" i="3"/>
  <c r="I87" i="3"/>
  <c r="AC87" i="3"/>
  <c r="W87" i="3"/>
  <c r="E49" i="3"/>
  <c r="N49" i="3"/>
  <c r="AF49" i="3"/>
  <c r="AO49" i="3"/>
  <c r="AU53" i="3"/>
  <c r="AM53" i="3"/>
  <c r="AH53" i="3"/>
  <c r="Z53" i="3"/>
  <c r="S53" i="3"/>
  <c r="K53" i="3"/>
  <c r="C53" i="3"/>
  <c r="J53" i="3"/>
  <c r="T53" i="3"/>
  <c r="AB53" i="3"/>
  <c r="AK53" i="3"/>
  <c r="AV53" i="3"/>
  <c r="G58" i="3"/>
  <c r="T58" i="3"/>
  <c r="AE58" i="3"/>
  <c r="G59" i="3"/>
  <c r="T59" i="3"/>
  <c r="AD59" i="3"/>
  <c r="D61" i="3"/>
  <c r="O61" i="3"/>
  <c r="AA61" i="3"/>
  <c r="AN61" i="3"/>
  <c r="C62" i="3"/>
  <c r="P62" i="3"/>
  <c r="AA62" i="3"/>
  <c r="AM62" i="3"/>
  <c r="AG64" i="3"/>
  <c r="AU69" i="3"/>
  <c r="AM69" i="3"/>
  <c r="AE69" i="3"/>
  <c r="P69" i="3"/>
  <c r="H69" i="3"/>
  <c r="AT69" i="3"/>
  <c r="AK69" i="3"/>
  <c r="AB69" i="3"/>
  <c r="T69" i="3"/>
  <c r="K69" i="3"/>
  <c r="B69" i="3"/>
  <c r="AH69" i="3"/>
  <c r="Y69" i="3"/>
  <c r="Q69" i="3"/>
  <c r="G69" i="3"/>
  <c r="AN69" i="3"/>
  <c r="AD69" i="3"/>
  <c r="V69" i="3"/>
  <c r="M69" i="3"/>
  <c r="D69" i="3"/>
  <c r="O69" i="3"/>
  <c r="AC69" i="3"/>
  <c r="AR69" i="3"/>
  <c r="B73" i="3"/>
  <c r="Q73" i="3"/>
  <c r="AE73" i="3"/>
  <c r="AT73" i="3"/>
  <c r="G79" i="3"/>
  <c r="AD79" i="3"/>
  <c r="G80" i="3"/>
  <c r="AD80" i="3"/>
  <c r="I90" i="3"/>
  <c r="AS90" i="3"/>
  <c r="AM110" i="3"/>
  <c r="AL111" i="3"/>
  <c r="AL112" i="3"/>
  <c r="AU32" i="3"/>
  <c r="AM32" i="3"/>
  <c r="AE32" i="3"/>
  <c r="P32" i="3"/>
  <c r="H32" i="3"/>
  <c r="J32" i="3"/>
  <c r="S32" i="3"/>
  <c r="AA32" i="3"/>
  <c r="AJ32" i="3"/>
  <c r="AS32" i="3"/>
  <c r="AU40" i="3"/>
  <c r="AM40" i="3"/>
  <c r="AE40" i="3"/>
  <c r="P40" i="3"/>
  <c r="H40" i="3"/>
  <c r="J40" i="3"/>
  <c r="S40" i="3"/>
  <c r="AA40" i="3"/>
  <c r="AJ40" i="3"/>
  <c r="AS40" i="3"/>
  <c r="AU48" i="3"/>
  <c r="AM48" i="3"/>
  <c r="AE48" i="3"/>
  <c r="P48" i="3"/>
  <c r="H48" i="3"/>
  <c r="J48" i="3"/>
  <c r="S48" i="3"/>
  <c r="AA48" i="3"/>
  <c r="AJ48" i="3"/>
  <c r="AS48" i="3"/>
  <c r="F49" i="3"/>
  <c r="P49" i="3"/>
  <c r="X49" i="3" a="1"/>
  <c r="X49" i="3" s="1"/>
  <c r="B53" i="3"/>
  <c r="L53" i="3"/>
  <c r="U53" i="3"/>
  <c r="AC53" i="3"/>
  <c r="AL53" i="3"/>
  <c r="AT54" i="3"/>
  <c r="AL54" i="3"/>
  <c r="AD54" i="3"/>
  <c r="W54" i="3"/>
  <c r="O54" i="3"/>
  <c r="G54" i="3"/>
  <c r="AN54" i="3"/>
  <c r="AE54" i="3"/>
  <c r="V54" i="3"/>
  <c r="M54" i="3"/>
  <c r="D54" i="3"/>
  <c r="K54" i="3"/>
  <c r="U54" i="3"/>
  <c r="AF54" i="3"/>
  <c r="H58" i="3"/>
  <c r="U58" i="3"/>
  <c r="AF58" i="3"/>
  <c r="H59" i="3"/>
  <c r="U59" i="3"/>
  <c r="AE59" i="3"/>
  <c r="E61" i="3"/>
  <c r="R61" i="3"/>
  <c r="AC61" i="3"/>
  <c r="AO61" i="3"/>
  <c r="E62" i="3"/>
  <c r="R62" i="3"/>
  <c r="AB62" i="3"/>
  <c r="AO62" i="3"/>
  <c r="AI65" i="3"/>
  <c r="AA65" i="3"/>
  <c r="T65" i="3"/>
  <c r="L65" i="3"/>
  <c r="D65" i="3"/>
  <c r="AG65" i="3"/>
  <c r="X65" i="3" a="1"/>
  <c r="X65" i="3" s="1"/>
  <c r="P65" i="3"/>
  <c r="G65" i="3"/>
  <c r="AV65" i="3"/>
  <c r="AM65" i="3"/>
  <c r="AD65" i="3"/>
  <c r="V65" i="3"/>
  <c r="M65" i="3"/>
  <c r="C65" i="3"/>
  <c r="N65" i="3"/>
  <c r="Y65" i="3"/>
  <c r="AK65" i="3"/>
  <c r="AH66" i="3"/>
  <c r="Z66" i="3"/>
  <c r="S66" i="3"/>
  <c r="K66" i="3"/>
  <c r="C66" i="3"/>
  <c r="AV66" i="3"/>
  <c r="AM66" i="3"/>
  <c r="AD66" i="3"/>
  <c r="V66" i="3"/>
  <c r="M66" i="3"/>
  <c r="D66" i="3"/>
  <c r="AS66" i="3"/>
  <c r="AJ66" i="3"/>
  <c r="AA66" i="3"/>
  <c r="R66" i="3"/>
  <c r="I66" i="3"/>
  <c r="N66" i="3"/>
  <c r="X66" i="3" a="1"/>
  <c r="X66" i="3" s="1"/>
  <c r="AK66" i="3"/>
  <c r="AO67" i="3"/>
  <c r="AG67" i="3"/>
  <c r="Y67" i="3"/>
  <c r="R67" i="3"/>
  <c r="J67" i="3"/>
  <c r="B67" i="3"/>
  <c r="AS67" i="3"/>
  <c r="AJ67" i="3"/>
  <c r="AA67" i="3"/>
  <c r="S67" i="3"/>
  <c r="I67" i="3"/>
  <c r="AF67" i="3"/>
  <c r="O67" i="3"/>
  <c r="F67" i="3"/>
  <c r="AU67" i="3"/>
  <c r="AL67" i="3"/>
  <c r="AC67" i="3"/>
  <c r="U67" i="3"/>
  <c r="L67" i="3"/>
  <c r="C67" i="3"/>
  <c r="P67" i="3"/>
  <c r="AD67" i="3"/>
  <c r="AR67" i="3"/>
  <c r="C69" i="3"/>
  <c r="R69" i="3"/>
  <c r="AF69" i="3"/>
  <c r="AS69" i="3"/>
  <c r="E73" i="3"/>
  <c r="S73" i="3"/>
  <c r="AF73" i="3"/>
  <c r="AU73" i="3"/>
  <c r="J79" i="3"/>
  <c r="AG79" i="3"/>
  <c r="I80" i="3"/>
  <c r="AH80" i="3"/>
  <c r="Q90" i="3"/>
  <c r="M92" i="3"/>
  <c r="AR93" i="3"/>
  <c r="AJ93" i="3"/>
  <c r="AB93" i="3"/>
  <c r="U93" i="3"/>
  <c r="M93" i="3"/>
  <c r="E93" i="3"/>
  <c r="AO93" i="3"/>
  <c r="AF93" i="3"/>
  <c r="O93" i="3"/>
  <c r="F93" i="3"/>
  <c r="AN93" i="3"/>
  <c r="AE93" i="3"/>
  <c r="W93" i="3"/>
  <c r="N93" i="3"/>
  <c r="D93" i="3"/>
  <c r="AV93" i="3"/>
  <c r="AM93" i="3"/>
  <c r="AD93" i="3"/>
  <c r="V93" i="3"/>
  <c r="L93" i="3"/>
  <c r="C93" i="3"/>
  <c r="AT93" i="3"/>
  <c r="AG93" i="3"/>
  <c r="R93" i="3"/>
  <c r="B93" i="3"/>
  <c r="AA93" i="3"/>
  <c r="P93" i="3"/>
  <c r="Z93" i="3"/>
  <c r="K93" i="3"/>
  <c r="AI93" i="3"/>
  <c r="T93" i="3"/>
  <c r="H93" i="3"/>
  <c r="AU93" i="3"/>
  <c r="AH93" i="3"/>
  <c r="S93" i="3"/>
  <c r="G93" i="3"/>
  <c r="AL93" i="3"/>
  <c r="J105" i="27"/>
  <c r="J107" i="27"/>
  <c r="J111" i="27"/>
  <c r="J98" i="27"/>
  <c r="J110" i="27"/>
  <c r="J96" i="27"/>
  <c r="J78" i="27"/>
  <c r="J76" i="27"/>
  <c r="J103" i="27"/>
  <c r="J88" i="27"/>
  <c r="J83" i="27"/>
  <c r="J92" i="27"/>
  <c r="J87" i="27"/>
  <c r="J82" i="27"/>
  <c r="J75" i="27"/>
  <c r="J91" i="27"/>
  <c r="J61" i="27"/>
  <c r="J65" i="27"/>
  <c r="J63" i="27"/>
  <c r="J69" i="27"/>
  <c r="J57" i="27"/>
  <c r="J54" i="27"/>
  <c r="J68" i="27"/>
  <c r="J53" i="27"/>
  <c r="J51" i="27"/>
  <c r="J50" i="27"/>
  <c r="J56" i="27"/>
  <c r="J84" i="27"/>
  <c r="J71" i="27"/>
  <c r="J60" i="27"/>
  <c r="J42" i="27"/>
  <c r="J28" i="27"/>
  <c r="J27" i="27"/>
  <c r="J26" i="27"/>
  <c r="J43" i="27"/>
  <c r="J30" i="27"/>
  <c r="J12" i="27"/>
  <c r="J8" i="27"/>
  <c r="J4" i="27"/>
  <c r="J41" i="27"/>
  <c r="J31" i="27"/>
  <c r="J22" i="27"/>
  <c r="J86" i="27"/>
  <c r="J32" i="27"/>
  <c r="J7" i="27"/>
  <c r="D109" i="27"/>
  <c r="D96" i="27"/>
  <c r="D102" i="27"/>
  <c r="D92" i="27"/>
  <c r="D93" i="27"/>
  <c r="D98" i="27"/>
  <c r="D86" i="27"/>
  <c r="D95" i="27"/>
  <c r="D91" i="27"/>
  <c r="D87" i="27"/>
  <c r="D83" i="27"/>
  <c r="D81" i="27"/>
  <c r="D58" i="27"/>
  <c r="D60" i="27"/>
  <c r="D73" i="27"/>
  <c r="D63" i="27"/>
  <c r="D78" i="27"/>
  <c r="D54" i="27"/>
  <c r="D75" i="27"/>
  <c r="D62" i="27"/>
  <c r="D27" i="27"/>
  <c r="D29" i="27"/>
  <c r="D55" i="27"/>
  <c r="D53" i="27"/>
  <c r="D56" i="27"/>
  <c r="D39" i="27"/>
  <c r="D25" i="27"/>
  <c r="D37" i="27"/>
  <c r="D5" i="27"/>
  <c r="D11" i="27"/>
  <c r="D44" i="27"/>
  <c r="D33" i="27"/>
  <c r="D42" i="27"/>
  <c r="D22" i="27"/>
  <c r="D21" i="27"/>
  <c r="D10" i="27"/>
  <c r="D35" i="27"/>
  <c r="D23" i="27"/>
  <c r="D6" i="27"/>
  <c r="D18" i="27"/>
  <c r="D49" i="27"/>
  <c r="D26" i="27"/>
  <c r="L109" i="27"/>
  <c r="L105" i="27"/>
  <c r="L98" i="27"/>
  <c r="L93" i="27"/>
  <c r="L96" i="27"/>
  <c r="L110" i="27"/>
  <c r="L102" i="27"/>
  <c r="L95" i="27"/>
  <c r="L106" i="27"/>
  <c r="L81" i="27"/>
  <c r="L108" i="27"/>
  <c r="L92" i="27"/>
  <c r="L89" i="27"/>
  <c r="L82" i="27"/>
  <c r="L91" i="27"/>
  <c r="L78" i="27"/>
  <c r="L63" i="27"/>
  <c r="L75" i="27"/>
  <c r="L71" i="27"/>
  <c r="L79" i="27"/>
  <c r="L74" i="27"/>
  <c r="L66" i="27"/>
  <c r="L49" i="27"/>
  <c r="L73" i="27"/>
  <c r="L64" i="27"/>
  <c r="L55" i="27"/>
  <c r="L45" i="27"/>
  <c r="L62" i="27"/>
  <c r="L37" i="27"/>
  <c r="L54" i="27"/>
  <c r="L53" i="27"/>
  <c r="L23" i="27"/>
  <c r="L50" i="27"/>
  <c r="L29" i="27"/>
  <c r="L33" i="27"/>
  <c r="L60" i="27"/>
  <c r="L40" i="27"/>
  <c r="L6" i="27"/>
  <c r="L46" i="27"/>
  <c r="L44" i="27"/>
  <c r="L22" i="27"/>
  <c r="L18" i="27"/>
  <c r="L35" i="27"/>
  <c r="L26" i="27"/>
  <c r="L5" i="27"/>
  <c r="L27" i="27"/>
  <c r="L11" i="27"/>
  <c r="L25" i="27"/>
  <c r="T100" i="27"/>
  <c r="T93" i="27"/>
  <c r="T98" i="27"/>
  <c r="T92" i="27"/>
  <c r="T97" i="27"/>
  <c r="T96" i="27"/>
  <c r="T94" i="27"/>
  <c r="T78" i="27"/>
  <c r="T85" i="27"/>
  <c r="T74" i="27"/>
  <c r="T83" i="27"/>
  <c r="T89" i="27"/>
  <c r="T81" i="27"/>
  <c r="T86" i="27"/>
  <c r="T73" i="27"/>
  <c r="T75" i="27"/>
  <c r="T55" i="27"/>
  <c r="T63" i="27"/>
  <c r="T54" i="27"/>
  <c r="T53" i="27"/>
  <c r="T50" i="27"/>
  <c r="T49" i="27"/>
  <c r="T109" i="27"/>
  <c r="T56" i="27"/>
  <c r="T48" i="27"/>
  <c r="T41" i="27"/>
  <c r="T35" i="27"/>
  <c r="T37" i="27"/>
  <c r="T27" i="27"/>
  <c r="T26" i="27"/>
  <c r="T25" i="27"/>
  <c r="T58" i="27"/>
  <c r="T33" i="27"/>
  <c r="T46" i="27"/>
  <c r="T31" i="27"/>
  <c r="T29" i="27"/>
  <c r="T14" i="27"/>
  <c r="T10" i="27"/>
  <c r="T39" i="27"/>
  <c r="T23" i="27"/>
  <c r="T22" i="27"/>
  <c r="T7" i="27"/>
  <c r="T5" i="27"/>
  <c r="T18" i="27"/>
  <c r="T9" i="27"/>
  <c r="T30" i="27"/>
  <c r="AB109" i="27"/>
  <c r="AB107" i="27"/>
  <c r="AB93" i="27"/>
  <c r="AB111" i="27"/>
  <c r="AB100" i="27"/>
  <c r="AB98" i="27"/>
  <c r="AB99" i="27"/>
  <c r="AB92" i="27"/>
  <c r="AB89" i="27"/>
  <c r="AB78" i="27"/>
  <c r="AB75" i="27"/>
  <c r="AB97" i="27"/>
  <c r="AB76" i="27"/>
  <c r="AB85" i="27"/>
  <c r="AB65" i="27"/>
  <c r="AB91" i="27"/>
  <c r="AB83" i="27"/>
  <c r="AB81" i="27"/>
  <c r="AB69" i="27"/>
  <c r="AB88" i="27"/>
  <c r="AB61" i="27"/>
  <c r="AB62" i="27"/>
  <c r="AB60" i="27"/>
  <c r="AB58" i="27"/>
  <c r="AB57" i="27"/>
  <c r="AB53" i="27"/>
  <c r="AB50" i="27"/>
  <c r="AB56" i="27"/>
  <c r="AB54" i="27"/>
  <c r="AB51" i="27"/>
  <c r="AB49" i="27"/>
  <c r="AB32" i="27"/>
  <c r="AB46" i="27"/>
  <c r="AB41" i="27"/>
  <c r="AB30" i="27"/>
  <c r="AB29" i="27"/>
  <c r="AB7" i="27"/>
  <c r="AB9" i="27"/>
  <c r="AB5" i="27"/>
  <c r="AB34" i="27"/>
  <c r="AB23" i="27"/>
  <c r="AB37" i="27"/>
  <c r="AB33" i="27"/>
  <c r="AB4" i="27"/>
  <c r="AB43" i="27"/>
  <c r="AB26" i="27"/>
  <c r="AB25" i="27"/>
  <c r="AB14" i="27"/>
  <c r="AB10" i="27"/>
  <c r="AB8" i="27"/>
  <c r="AB48" i="27"/>
  <c r="AB18" i="27"/>
  <c r="AB28" i="27"/>
  <c r="AJ95" i="27"/>
  <c r="AJ100" i="27"/>
  <c r="AJ108" i="27"/>
  <c r="AJ97" i="27"/>
  <c r="AJ98" i="27"/>
  <c r="AJ110" i="27"/>
  <c r="AJ92" i="27"/>
  <c r="AJ81" i="27"/>
  <c r="AJ88" i="27"/>
  <c r="AJ78" i="27"/>
  <c r="AJ75" i="27"/>
  <c r="AJ74" i="27"/>
  <c r="AJ87" i="27"/>
  <c r="AJ57" i="27"/>
  <c r="AJ61" i="27"/>
  <c r="AJ85" i="27"/>
  <c r="AJ72" i="27"/>
  <c r="AJ69" i="27"/>
  <c r="AJ90" i="27"/>
  <c r="AJ71" i="27"/>
  <c r="AJ44" i="27"/>
  <c r="AJ65" i="27"/>
  <c r="AJ53" i="27"/>
  <c r="AJ50" i="27"/>
  <c r="AJ54" i="27"/>
  <c r="AJ37" i="27"/>
  <c r="AJ30" i="27"/>
  <c r="AJ29" i="27"/>
  <c r="AJ28" i="27"/>
  <c r="AJ43" i="27"/>
  <c r="AJ16" i="27"/>
  <c r="AJ70" i="27"/>
  <c r="AJ33" i="27"/>
  <c r="AJ25" i="27"/>
  <c r="AJ21" i="27"/>
  <c r="AJ26" i="27"/>
  <c r="AJ24" i="27"/>
  <c r="AJ20" i="27"/>
  <c r="AJ9" i="27"/>
  <c r="AJ5" i="27"/>
  <c r="AJ32" i="27"/>
  <c r="AJ22" i="27"/>
  <c r="AJ4" i="27"/>
  <c r="AJ51" i="27"/>
  <c r="R16" i="27"/>
  <c r="R12" i="27"/>
  <c r="AH21" i="27"/>
  <c r="AH43" i="27"/>
  <c r="AH7" i="27"/>
  <c r="AH11" i="27"/>
  <c r="AH23" i="27"/>
  <c r="A10" i="24"/>
  <c r="A6" i="25"/>
  <c r="AT49" i="3"/>
  <c r="AL49" i="3"/>
  <c r="AD49" i="3"/>
  <c r="W49" i="3"/>
  <c r="O49" i="3"/>
  <c r="G49" i="3"/>
  <c r="J49" i="3"/>
  <c r="S49" i="3"/>
  <c r="AA49" i="3"/>
  <c r="AJ49" i="3"/>
  <c r="AS49" i="3"/>
  <c r="AH58" i="3"/>
  <c r="Z58" i="3"/>
  <c r="S58" i="3"/>
  <c r="K58" i="3"/>
  <c r="C58" i="3"/>
  <c r="AV58" i="3"/>
  <c r="AM58" i="3"/>
  <c r="AD58" i="3"/>
  <c r="V58" i="3"/>
  <c r="M58" i="3"/>
  <c r="D58" i="3"/>
  <c r="AS58" i="3"/>
  <c r="AJ58" i="3"/>
  <c r="AA58" i="3"/>
  <c r="R58" i="3"/>
  <c r="I58" i="3"/>
  <c r="N58" i="3"/>
  <c r="X58" i="3" a="1"/>
  <c r="X58" i="3" s="1"/>
  <c r="AK58" i="3"/>
  <c r="AO59" i="3"/>
  <c r="AG59" i="3"/>
  <c r="Y59" i="3"/>
  <c r="R59" i="3"/>
  <c r="J59" i="3"/>
  <c r="B59" i="3"/>
  <c r="AS59" i="3"/>
  <c r="AJ59" i="3"/>
  <c r="AA59" i="3"/>
  <c r="S59" i="3"/>
  <c r="I59" i="3"/>
  <c r="AF59" i="3"/>
  <c r="O59" i="3"/>
  <c r="F59" i="3"/>
  <c r="M59" i="3"/>
  <c r="X59" i="3" a="1"/>
  <c r="X59" i="3" s="1"/>
  <c r="AK59" i="3"/>
  <c r="AV59" i="3"/>
  <c r="J61" i="3"/>
  <c r="V61" i="3"/>
  <c r="AG61" i="3"/>
  <c r="AS61" i="3"/>
  <c r="J62" i="3"/>
  <c r="U62" i="3"/>
  <c r="AG62" i="3"/>
  <c r="AS62" i="3"/>
  <c r="J73" i="3"/>
  <c r="AL73" i="3"/>
  <c r="T79" i="3"/>
  <c r="S80" i="3"/>
  <c r="AE84" i="3"/>
  <c r="AB90" i="3"/>
  <c r="AB92" i="3"/>
  <c r="AI20" i="3"/>
  <c r="AA20" i="3"/>
  <c r="T20" i="3"/>
  <c r="L20" i="3"/>
  <c r="D20" i="3"/>
  <c r="J20" i="3"/>
  <c r="S20" i="3"/>
  <c r="AB20" i="3"/>
  <c r="AK20" i="3"/>
  <c r="AT20" i="3"/>
  <c r="AI28" i="3"/>
  <c r="AA28" i="3"/>
  <c r="T28" i="3"/>
  <c r="L28" i="3"/>
  <c r="D28" i="3"/>
  <c r="J28" i="3"/>
  <c r="S28" i="3"/>
  <c r="AB28" i="3"/>
  <c r="AK28" i="3"/>
  <c r="AT28" i="3"/>
  <c r="E32" i="3"/>
  <c r="N32" i="3"/>
  <c r="W32" i="3"/>
  <c r="AF32" i="3"/>
  <c r="AO32" i="3"/>
  <c r="AI36" i="3"/>
  <c r="AA36" i="3"/>
  <c r="T36" i="3"/>
  <c r="L36" i="3"/>
  <c r="D36" i="3"/>
  <c r="J36" i="3"/>
  <c r="S36" i="3"/>
  <c r="AB36" i="3"/>
  <c r="AK36" i="3"/>
  <c r="AT36" i="3"/>
  <c r="E40" i="3"/>
  <c r="N40" i="3"/>
  <c r="W40" i="3"/>
  <c r="AF40" i="3"/>
  <c r="AO40" i="3"/>
  <c r="AI44" i="3"/>
  <c r="AA44" i="3"/>
  <c r="T44" i="3"/>
  <c r="L44" i="3"/>
  <c r="D44" i="3"/>
  <c r="J44" i="3"/>
  <c r="S44" i="3"/>
  <c r="AB44" i="3"/>
  <c r="AK44" i="3"/>
  <c r="AT44" i="3"/>
  <c r="E48" i="3"/>
  <c r="N48" i="3"/>
  <c r="W48" i="3"/>
  <c r="AF48" i="3"/>
  <c r="AO48" i="3"/>
  <c r="B49" i="3"/>
  <c r="K49" i="3"/>
  <c r="T49" i="3"/>
  <c r="AB49" i="3"/>
  <c r="AK49" i="3"/>
  <c r="AU49" i="3"/>
  <c r="AI52" i="3"/>
  <c r="AA52" i="3"/>
  <c r="T52" i="3"/>
  <c r="L52" i="3"/>
  <c r="D52" i="3"/>
  <c r="J52" i="3"/>
  <c r="S52" i="3"/>
  <c r="AB52" i="3"/>
  <c r="AK52" i="3"/>
  <c r="AT52" i="3"/>
  <c r="G53" i="3"/>
  <c r="P53" i="3"/>
  <c r="X53" i="3" a="1"/>
  <c r="X53" i="3" s="1"/>
  <c r="AG53" i="3"/>
  <c r="AR53" i="3"/>
  <c r="F54" i="3"/>
  <c r="Q54" i="3"/>
  <c r="Z54" i="3"/>
  <c r="AJ54" i="3"/>
  <c r="AU54" i="3"/>
  <c r="AR56" i="3"/>
  <c r="AJ56" i="3"/>
  <c r="AB56" i="3"/>
  <c r="U56" i="3"/>
  <c r="M56" i="3"/>
  <c r="E56" i="3"/>
  <c r="AG56" i="3"/>
  <c r="X56" i="3" a="1"/>
  <c r="X56" i="3" s="1"/>
  <c r="P56" i="3"/>
  <c r="G56" i="3"/>
  <c r="K56" i="3"/>
  <c r="V56" i="3"/>
  <c r="AE56" i="3"/>
  <c r="AO56" i="3"/>
  <c r="B58" i="3"/>
  <c r="O58" i="3"/>
  <c r="Y58" i="3"/>
  <c r="AL58" i="3"/>
  <c r="C59" i="3"/>
  <c r="N59" i="3"/>
  <c r="Z59" i="3"/>
  <c r="AL59" i="3"/>
  <c r="L61" i="3"/>
  <c r="W61" i="3"/>
  <c r="AI61" i="3"/>
  <c r="K62" i="3"/>
  <c r="AI62" i="3"/>
  <c r="H65" i="3"/>
  <c r="S65" i="3"/>
  <c r="AE65" i="3"/>
  <c r="AR65" i="3"/>
  <c r="G66" i="3"/>
  <c r="T66" i="3"/>
  <c r="AE66" i="3"/>
  <c r="H67" i="3"/>
  <c r="W67" i="3"/>
  <c r="AK67" i="3"/>
  <c r="J69" i="3"/>
  <c r="X69" i="3" a="1"/>
  <c r="X69" i="3" s="1"/>
  <c r="AL69" i="3"/>
  <c r="K73" i="3"/>
  <c r="Y73" i="3"/>
  <c r="AN73" i="3"/>
  <c r="AO75" i="3"/>
  <c r="AG75" i="3"/>
  <c r="Y75" i="3"/>
  <c r="R75" i="3"/>
  <c r="J75" i="3"/>
  <c r="B75" i="3"/>
  <c r="AS75" i="3"/>
  <c r="AJ75" i="3"/>
  <c r="AA75" i="3"/>
  <c r="S75" i="3"/>
  <c r="I75" i="3"/>
  <c r="AH75" i="3"/>
  <c r="X75" i="3" a="1"/>
  <c r="X75" i="3" s="1"/>
  <c r="P75" i="3"/>
  <c r="G75" i="3"/>
  <c r="AF75" i="3"/>
  <c r="O75" i="3"/>
  <c r="F75" i="3"/>
  <c r="AU75" i="3"/>
  <c r="AL75" i="3"/>
  <c r="AC75" i="3"/>
  <c r="U75" i="3"/>
  <c r="L75" i="3"/>
  <c r="C75" i="3"/>
  <c r="T75" i="3"/>
  <c r="AK75" i="3"/>
  <c r="V79" i="3"/>
  <c r="V80" i="3"/>
  <c r="AS80" i="3"/>
  <c r="AO88" i="3"/>
  <c r="AG88" i="3"/>
  <c r="Y88" i="3"/>
  <c r="R88" i="3"/>
  <c r="J88" i="3"/>
  <c r="B88" i="3"/>
  <c r="AN88" i="3"/>
  <c r="AE88" i="3"/>
  <c r="W88" i="3"/>
  <c r="N88" i="3"/>
  <c r="E88" i="3"/>
  <c r="AV88" i="3"/>
  <c r="AM88" i="3"/>
  <c r="AD88" i="3"/>
  <c r="V88" i="3"/>
  <c r="M88" i="3"/>
  <c r="D88" i="3"/>
  <c r="AU88" i="3"/>
  <c r="AL88" i="3"/>
  <c r="AC88" i="3"/>
  <c r="U88" i="3"/>
  <c r="L88" i="3"/>
  <c r="C88" i="3"/>
  <c r="Z88" i="3"/>
  <c r="K88" i="3"/>
  <c r="AJ88" i="3"/>
  <c r="H88" i="3"/>
  <c r="AI88" i="3"/>
  <c r="T88" i="3"/>
  <c r="G88" i="3"/>
  <c r="AR88" i="3"/>
  <c r="AB88" i="3"/>
  <c r="P88" i="3"/>
  <c r="AA88" i="3"/>
  <c r="O88" i="3"/>
  <c r="AK88" i="3"/>
  <c r="X93" i="3" a="1"/>
  <c r="X93" i="3" s="1"/>
  <c r="AU61" i="3"/>
  <c r="AM61" i="3"/>
  <c r="AE61" i="3"/>
  <c r="P61" i="3"/>
  <c r="H61" i="3"/>
  <c r="AT61" i="3"/>
  <c r="AK61" i="3"/>
  <c r="AB61" i="3"/>
  <c r="T61" i="3"/>
  <c r="K61" i="3"/>
  <c r="B61" i="3"/>
  <c r="AH61" i="3"/>
  <c r="Y61" i="3"/>
  <c r="Q61" i="3"/>
  <c r="G61" i="3"/>
  <c r="M61" i="3"/>
  <c r="X61" i="3" a="1"/>
  <c r="X61" i="3" s="1"/>
  <c r="AJ61" i="3"/>
  <c r="AT62" i="3"/>
  <c r="AL62" i="3"/>
  <c r="AD62" i="3"/>
  <c r="W62" i="3"/>
  <c r="O62" i="3"/>
  <c r="G62" i="3"/>
  <c r="AH62" i="3"/>
  <c r="Y62" i="3"/>
  <c r="Q62" i="3"/>
  <c r="H62" i="3"/>
  <c r="AN62" i="3"/>
  <c r="AE62" i="3"/>
  <c r="V62" i="3"/>
  <c r="M62" i="3"/>
  <c r="D62" i="3"/>
  <c r="L62" i="3"/>
  <c r="X62" i="3" a="1"/>
  <c r="X62" i="3" s="1"/>
  <c r="AJ62" i="3"/>
  <c r="AV62" i="3"/>
  <c r="N73" i="3"/>
  <c r="AB73" i="3"/>
  <c r="AH79" i="3"/>
  <c r="Z79" i="3"/>
  <c r="S79" i="3"/>
  <c r="K79" i="3"/>
  <c r="C79" i="3"/>
  <c r="AR79" i="3"/>
  <c r="AI79" i="3"/>
  <c r="Y79" i="3"/>
  <c r="Q79" i="3"/>
  <c r="H79" i="3"/>
  <c r="AO79" i="3"/>
  <c r="AF79" i="3"/>
  <c r="O79" i="3"/>
  <c r="F79" i="3"/>
  <c r="AS79" i="3"/>
  <c r="AE79" i="3"/>
  <c r="U79" i="3"/>
  <c r="I79" i="3"/>
  <c r="AN79" i="3"/>
  <c r="AC79" i="3"/>
  <c r="R79" i="3"/>
  <c r="E79" i="3"/>
  <c r="AM79" i="3"/>
  <c r="AB79" i="3"/>
  <c r="P79" i="3"/>
  <c r="D79" i="3"/>
  <c r="AU79" i="3"/>
  <c r="AJ79" i="3"/>
  <c r="W79" i="3"/>
  <c r="L79" i="3"/>
  <c r="X79" i="3" a="1"/>
  <c r="X79" i="3" s="1"/>
  <c r="AV79" i="3"/>
  <c r="X80" i="3" a="1"/>
  <c r="X80" i="3" s="1"/>
  <c r="AU90" i="3"/>
  <c r="AM90" i="3"/>
  <c r="AE90" i="3"/>
  <c r="P90" i="3"/>
  <c r="H90" i="3"/>
  <c r="AG90" i="3"/>
  <c r="X90" i="3" a="1"/>
  <c r="X90" i="3" s="1"/>
  <c r="O90" i="3"/>
  <c r="F90" i="3"/>
  <c r="AO90" i="3"/>
  <c r="AF90" i="3"/>
  <c r="W90" i="3"/>
  <c r="N90" i="3"/>
  <c r="E90" i="3"/>
  <c r="AN90" i="3"/>
  <c r="AD90" i="3"/>
  <c r="V90" i="3"/>
  <c r="M90" i="3"/>
  <c r="D90" i="3"/>
  <c r="AK90" i="3"/>
  <c r="Y90" i="3"/>
  <c r="J90" i="3"/>
  <c r="AV90" i="3"/>
  <c r="AI90" i="3"/>
  <c r="T90" i="3"/>
  <c r="G90" i="3"/>
  <c r="AT90" i="3"/>
  <c r="AH90" i="3"/>
  <c r="S90" i="3"/>
  <c r="C90" i="3"/>
  <c r="AA90" i="3"/>
  <c r="L90" i="3"/>
  <c r="AL90" i="3"/>
  <c r="Z90" i="3"/>
  <c r="K90" i="3"/>
  <c r="AJ90" i="3"/>
  <c r="AS92" i="3"/>
  <c r="AK92" i="3"/>
  <c r="AC92" i="3"/>
  <c r="V92" i="3"/>
  <c r="N92" i="3"/>
  <c r="F92" i="3"/>
  <c r="AR92" i="3"/>
  <c r="AI92" i="3"/>
  <c r="Z92" i="3"/>
  <c r="R92" i="3"/>
  <c r="I92" i="3"/>
  <c r="AH92" i="3"/>
  <c r="Y92" i="3"/>
  <c r="Q92" i="3"/>
  <c r="H92" i="3"/>
  <c r="AG92" i="3"/>
  <c r="X92" i="3" a="1"/>
  <c r="X92" i="3" s="1"/>
  <c r="P92" i="3"/>
  <c r="G92" i="3"/>
  <c r="AL92" i="3"/>
  <c r="W92" i="3"/>
  <c r="J92" i="3"/>
  <c r="AV92" i="3"/>
  <c r="AF92" i="3"/>
  <c r="T92" i="3"/>
  <c r="D92" i="3"/>
  <c r="AU92" i="3"/>
  <c r="AE92" i="3"/>
  <c r="S92" i="3"/>
  <c r="C92" i="3"/>
  <c r="AN92" i="3"/>
  <c r="AA92" i="3"/>
  <c r="L92" i="3"/>
  <c r="AM92" i="3"/>
  <c r="K92" i="3"/>
  <c r="AJ92" i="3"/>
  <c r="AI73" i="3"/>
  <c r="AA73" i="3"/>
  <c r="T73" i="3"/>
  <c r="L73" i="3"/>
  <c r="D73" i="3"/>
  <c r="AG73" i="3"/>
  <c r="X73" i="3" a="1"/>
  <c r="X73" i="3" s="1"/>
  <c r="P73" i="3"/>
  <c r="G73" i="3"/>
  <c r="AV73" i="3"/>
  <c r="AM73" i="3"/>
  <c r="AD73" i="3"/>
  <c r="V73" i="3"/>
  <c r="M73" i="3"/>
  <c r="C73" i="3"/>
  <c r="AS73" i="3"/>
  <c r="AJ73" i="3"/>
  <c r="Z73" i="3"/>
  <c r="R73" i="3"/>
  <c r="I73" i="3"/>
  <c r="O73" i="3"/>
  <c r="AC73" i="3"/>
  <c r="AR73" i="3"/>
  <c r="AO80" i="3"/>
  <c r="AG80" i="3"/>
  <c r="Y80" i="3"/>
  <c r="R80" i="3"/>
  <c r="J80" i="3"/>
  <c r="B80" i="3"/>
  <c r="AN80" i="3"/>
  <c r="AE80" i="3"/>
  <c r="W80" i="3"/>
  <c r="N80" i="3"/>
  <c r="E80" i="3"/>
  <c r="AU80" i="3"/>
  <c r="AL80" i="3"/>
  <c r="AC80" i="3"/>
  <c r="U80" i="3"/>
  <c r="L80" i="3"/>
  <c r="C80" i="3"/>
  <c r="AR80" i="3"/>
  <c r="AF80" i="3"/>
  <c r="T80" i="3"/>
  <c r="H80" i="3"/>
  <c r="AB80" i="3"/>
  <c r="Q80" i="3"/>
  <c r="F80" i="3"/>
  <c r="AM80" i="3"/>
  <c r="AA80" i="3"/>
  <c r="P80" i="3"/>
  <c r="D80" i="3"/>
  <c r="AT80" i="3"/>
  <c r="AI80" i="3"/>
  <c r="K80" i="3"/>
  <c r="Z80" i="3"/>
  <c r="AR85" i="3"/>
  <c r="AJ85" i="3"/>
  <c r="AB85" i="3"/>
  <c r="U85" i="3"/>
  <c r="M85" i="3"/>
  <c r="E85" i="3"/>
  <c r="AO85" i="3"/>
  <c r="AF85" i="3"/>
  <c r="O85" i="3"/>
  <c r="F85" i="3"/>
  <c r="AV85" i="3"/>
  <c r="AM85" i="3"/>
  <c r="AD85" i="3"/>
  <c r="V85" i="3"/>
  <c r="L85" i="3"/>
  <c r="C85" i="3"/>
  <c r="N85" i="3"/>
  <c r="Y85" i="3"/>
  <c r="AK85" i="3"/>
  <c r="AI86" i="3"/>
  <c r="AA86" i="3"/>
  <c r="T86" i="3"/>
  <c r="L86" i="3"/>
  <c r="D86" i="3"/>
  <c r="AU86" i="3"/>
  <c r="AL86" i="3"/>
  <c r="AC86" i="3"/>
  <c r="U86" i="3"/>
  <c r="K86" i="3"/>
  <c r="B86" i="3"/>
  <c r="AT86" i="3"/>
  <c r="AK86" i="3"/>
  <c r="AS86" i="3"/>
  <c r="AJ86" i="3"/>
  <c r="Z86" i="3"/>
  <c r="R86" i="3"/>
  <c r="I86" i="3"/>
  <c r="N86" i="3"/>
  <c r="X86" i="3" a="1"/>
  <c r="X86" i="3" s="1"/>
  <c r="AM86" i="3"/>
  <c r="AO96" i="3"/>
  <c r="AG96" i="3"/>
  <c r="Y96" i="3"/>
  <c r="R96" i="3"/>
  <c r="J96" i="3"/>
  <c r="B96" i="3"/>
  <c r="AN96" i="3"/>
  <c r="AE96" i="3"/>
  <c r="W96" i="3"/>
  <c r="N96" i="3"/>
  <c r="E96" i="3"/>
  <c r="AV96" i="3"/>
  <c r="AM96" i="3"/>
  <c r="AD96" i="3"/>
  <c r="V96" i="3"/>
  <c r="M96" i="3"/>
  <c r="D96" i="3"/>
  <c r="AU96" i="3"/>
  <c r="AL96" i="3"/>
  <c r="AC96" i="3"/>
  <c r="U96" i="3"/>
  <c r="L96" i="3"/>
  <c r="C96" i="3"/>
  <c r="Q96" i="3"/>
  <c r="AF96" i="3"/>
  <c r="AS96" i="3"/>
  <c r="AU98" i="3"/>
  <c r="AM98" i="3"/>
  <c r="AE98" i="3"/>
  <c r="P98" i="3"/>
  <c r="H98" i="3"/>
  <c r="AG98" i="3"/>
  <c r="X98" i="3" a="1"/>
  <c r="X98" i="3" s="1"/>
  <c r="O98" i="3"/>
  <c r="F98" i="3"/>
  <c r="AO98" i="3"/>
  <c r="AF98" i="3"/>
  <c r="W98" i="3"/>
  <c r="N98" i="3"/>
  <c r="E98" i="3"/>
  <c r="AN98" i="3"/>
  <c r="AD98" i="3"/>
  <c r="V98" i="3"/>
  <c r="M98" i="3"/>
  <c r="D98" i="3"/>
  <c r="Q98" i="3"/>
  <c r="AB98" i="3"/>
  <c r="AR98" i="3"/>
  <c r="AS100" i="3"/>
  <c r="AK100" i="3"/>
  <c r="AC100" i="3"/>
  <c r="V100" i="3"/>
  <c r="N100" i="3"/>
  <c r="F100" i="3"/>
  <c r="AR100" i="3"/>
  <c r="AI100" i="3"/>
  <c r="Z100" i="3"/>
  <c r="R100" i="3"/>
  <c r="I100" i="3"/>
  <c r="AH100" i="3"/>
  <c r="Y100" i="3"/>
  <c r="Q100" i="3"/>
  <c r="H100" i="3"/>
  <c r="AG100" i="3"/>
  <c r="X100" i="3" a="1"/>
  <c r="X100" i="3" s="1"/>
  <c r="P100" i="3"/>
  <c r="G100" i="3"/>
  <c r="M100" i="3"/>
  <c r="AB100" i="3"/>
  <c r="AO100" i="3"/>
  <c r="AH103" i="3"/>
  <c r="Z103" i="3"/>
  <c r="S103" i="3"/>
  <c r="K103" i="3"/>
  <c r="C103" i="3"/>
  <c r="AR103" i="3"/>
  <c r="AI103" i="3"/>
  <c r="Y103" i="3"/>
  <c r="Q103" i="3"/>
  <c r="H103" i="3"/>
  <c r="AG103" i="3"/>
  <c r="X103" i="3" a="1"/>
  <c r="X103" i="3" s="1"/>
  <c r="P103" i="3"/>
  <c r="G103" i="3"/>
  <c r="AO103" i="3"/>
  <c r="AF103" i="3"/>
  <c r="O103" i="3"/>
  <c r="F103" i="3"/>
  <c r="AN103" i="3"/>
  <c r="AE103" i="3"/>
  <c r="W103" i="3"/>
  <c r="N103" i="3"/>
  <c r="E103" i="3"/>
  <c r="T103" i="3"/>
  <c r="AK103" i="3"/>
  <c r="Z26" i="27"/>
  <c r="AL46" i="27"/>
  <c r="AT70" i="3"/>
  <c r="AL70" i="3"/>
  <c r="AD70" i="3"/>
  <c r="W70" i="3"/>
  <c r="O70" i="3"/>
  <c r="G70" i="3"/>
  <c r="J70" i="3"/>
  <c r="S70" i="3"/>
  <c r="AA70" i="3"/>
  <c r="AJ70" i="3"/>
  <c r="AS70" i="3"/>
  <c r="AI78" i="3"/>
  <c r="AA78" i="3"/>
  <c r="T78" i="3"/>
  <c r="L78" i="3"/>
  <c r="D78" i="3"/>
  <c r="AU78" i="3"/>
  <c r="AL78" i="3"/>
  <c r="AC78" i="3"/>
  <c r="U78" i="3"/>
  <c r="K78" i="3"/>
  <c r="AS78" i="3"/>
  <c r="AJ78" i="3"/>
  <c r="Z78" i="3"/>
  <c r="R78" i="3"/>
  <c r="I78" i="3"/>
  <c r="M78" i="3"/>
  <c r="AH78" i="3"/>
  <c r="AV78" i="3"/>
  <c r="G82" i="3"/>
  <c r="S82" i="3"/>
  <c r="AC82" i="3"/>
  <c r="B85" i="3"/>
  <c r="P85" i="3"/>
  <c r="Z85" i="3"/>
  <c r="AL85" i="3"/>
  <c r="C86" i="3"/>
  <c r="O86" i="3"/>
  <c r="Y86" i="3"/>
  <c r="AN86" i="3"/>
  <c r="F96" i="3"/>
  <c r="S96" i="3"/>
  <c r="AH96" i="3"/>
  <c r="AT96" i="3"/>
  <c r="B98" i="3"/>
  <c r="R98" i="3"/>
  <c r="AC98" i="3"/>
  <c r="AS98" i="3"/>
  <c r="B100" i="3"/>
  <c r="O100" i="3"/>
  <c r="AD100" i="3"/>
  <c r="AT100" i="3"/>
  <c r="B103" i="3"/>
  <c r="U103" i="3"/>
  <c r="AL103" i="3"/>
  <c r="J110" i="3"/>
  <c r="AH110" i="3"/>
  <c r="J111" i="3"/>
  <c r="AG111" i="3"/>
  <c r="K112" i="3"/>
  <c r="AH112" i="3"/>
  <c r="I23" i="3"/>
  <c r="Q23" i="3"/>
  <c r="X23" i="3" a="1"/>
  <c r="X23" i="3" s="1"/>
  <c r="AF23" i="3"/>
  <c r="AN23" i="3"/>
  <c r="I31" i="3"/>
  <c r="Q31" i="3"/>
  <c r="X31" i="3" a="1"/>
  <c r="X31" i="3" s="1"/>
  <c r="AF31" i="3"/>
  <c r="AN31" i="3"/>
  <c r="I39" i="3"/>
  <c r="Q39" i="3"/>
  <c r="X39" i="3" a="1"/>
  <c r="X39" i="3" s="1"/>
  <c r="AF39" i="3"/>
  <c r="AN39" i="3"/>
  <c r="H10" i="13" s="1"/>
  <c r="I47" i="3"/>
  <c r="Q47" i="3"/>
  <c r="X47" i="3" a="1"/>
  <c r="X47" i="3" s="1"/>
  <c r="AF47" i="3"/>
  <c r="AN47" i="3"/>
  <c r="AS55" i="3"/>
  <c r="AK55" i="3"/>
  <c r="AC55" i="3"/>
  <c r="V55" i="3"/>
  <c r="N55" i="3"/>
  <c r="F55" i="3"/>
  <c r="J55" i="3"/>
  <c r="S55" i="3"/>
  <c r="AA55" i="3"/>
  <c r="AJ55" i="3"/>
  <c r="AT55" i="3"/>
  <c r="AS63" i="3"/>
  <c r="AK63" i="3"/>
  <c r="AC63" i="3"/>
  <c r="V63" i="3"/>
  <c r="N63" i="3"/>
  <c r="F63" i="3"/>
  <c r="J63" i="3"/>
  <c r="S63" i="3"/>
  <c r="AA63" i="3"/>
  <c r="AJ63" i="3"/>
  <c r="AT63" i="3"/>
  <c r="G64" i="3"/>
  <c r="D9" i="13" s="1"/>
  <c r="P64" i="3"/>
  <c r="X64" i="3" a="1"/>
  <c r="X64" i="3" s="1"/>
  <c r="D70" i="3"/>
  <c r="M70" i="3"/>
  <c r="V70" i="3"/>
  <c r="AE70" i="3"/>
  <c r="AN70" i="3"/>
  <c r="AS71" i="3"/>
  <c r="AK71" i="3"/>
  <c r="AC71" i="3"/>
  <c r="V71" i="3"/>
  <c r="N71" i="3"/>
  <c r="F71" i="3"/>
  <c r="J71" i="3"/>
  <c r="S71" i="3"/>
  <c r="AA71" i="3"/>
  <c r="AJ71" i="3"/>
  <c r="AT71" i="3"/>
  <c r="G72" i="3"/>
  <c r="P72" i="3"/>
  <c r="X72" i="3" a="1"/>
  <c r="X72" i="3" s="1"/>
  <c r="AR77" i="3"/>
  <c r="AJ77" i="3"/>
  <c r="AB77" i="3"/>
  <c r="U77" i="3"/>
  <c r="M77" i="3"/>
  <c r="E77" i="3"/>
  <c r="AV77" i="3"/>
  <c r="AM77" i="3"/>
  <c r="AD77" i="3"/>
  <c r="V77" i="3"/>
  <c r="L77" i="3"/>
  <c r="C77" i="3"/>
  <c r="K77" i="3"/>
  <c r="W77" i="3"/>
  <c r="AF77" i="3"/>
  <c r="E78" i="3"/>
  <c r="P78" i="3"/>
  <c r="AB78" i="3"/>
  <c r="AN78" i="3"/>
  <c r="K82" i="3"/>
  <c r="W82" i="3"/>
  <c r="AI82" i="3"/>
  <c r="H84" i="3"/>
  <c r="T84" i="3"/>
  <c r="H85" i="3"/>
  <c r="S85" i="3"/>
  <c r="AE85" i="3"/>
  <c r="G86" i="3"/>
  <c r="S86" i="3"/>
  <c r="AE86" i="3"/>
  <c r="AR86" i="3"/>
  <c r="AH95" i="3"/>
  <c r="Z95" i="3"/>
  <c r="S95" i="3"/>
  <c r="K95" i="3"/>
  <c r="C95" i="3"/>
  <c r="AR95" i="3"/>
  <c r="AI95" i="3"/>
  <c r="Y95" i="3"/>
  <c r="Q95" i="3"/>
  <c r="H95" i="3"/>
  <c r="AG95" i="3"/>
  <c r="X95" i="3" a="1"/>
  <c r="X95" i="3" s="1"/>
  <c r="P95" i="3"/>
  <c r="G95" i="3"/>
  <c r="AO95" i="3"/>
  <c r="AF95" i="3"/>
  <c r="O95" i="3"/>
  <c r="F95" i="3"/>
  <c r="N95" i="3"/>
  <c r="AC95" i="3"/>
  <c r="AS95" i="3"/>
  <c r="I96" i="3"/>
  <c r="X96" i="3" a="1"/>
  <c r="X96" i="3" s="1"/>
  <c r="AK96" i="3"/>
  <c r="I98" i="3"/>
  <c r="U98" i="3"/>
  <c r="AJ98" i="3"/>
  <c r="E100" i="3"/>
  <c r="U100" i="3"/>
  <c r="AJ100" i="3"/>
  <c r="AR101" i="3"/>
  <c r="AJ101" i="3"/>
  <c r="AB101" i="3"/>
  <c r="U101" i="3"/>
  <c r="M101" i="3"/>
  <c r="E101" i="3"/>
  <c r="AO101" i="3"/>
  <c r="AF101" i="3"/>
  <c r="O101" i="3"/>
  <c r="F101" i="3"/>
  <c r="AN101" i="3"/>
  <c r="AE101" i="3"/>
  <c r="W101" i="3"/>
  <c r="N101" i="3"/>
  <c r="D101" i="3"/>
  <c r="AV101" i="3"/>
  <c r="AM101" i="3"/>
  <c r="AD101" i="3"/>
  <c r="V101" i="3"/>
  <c r="L101" i="3"/>
  <c r="C101" i="3"/>
  <c r="Q101" i="3"/>
  <c r="AC101" i="3"/>
  <c r="AS101" i="3"/>
  <c r="J103" i="3"/>
  <c r="AB103" i="3"/>
  <c r="AT103" i="3"/>
  <c r="AT107" i="3"/>
  <c r="AL107" i="3"/>
  <c r="AD107" i="3"/>
  <c r="W107" i="3"/>
  <c r="O107" i="3"/>
  <c r="G107" i="3"/>
  <c r="AH107" i="3"/>
  <c r="Y107" i="3"/>
  <c r="Q107" i="3"/>
  <c r="H107" i="3"/>
  <c r="AV107" i="3"/>
  <c r="AM107" i="3"/>
  <c r="AC107" i="3"/>
  <c r="U107" i="3"/>
  <c r="L107" i="3"/>
  <c r="C107" i="3"/>
  <c r="AU107" i="3"/>
  <c r="AI107" i="3"/>
  <c r="K107" i="3"/>
  <c r="AS107" i="3"/>
  <c r="AG107" i="3"/>
  <c r="V107" i="3"/>
  <c r="J107" i="3"/>
  <c r="AR107" i="3"/>
  <c r="AF107" i="3"/>
  <c r="T107" i="3"/>
  <c r="I107" i="3"/>
  <c r="AE107" i="3"/>
  <c r="S107" i="3"/>
  <c r="F107" i="3"/>
  <c r="X107" i="3" a="1"/>
  <c r="X107" i="3" s="1"/>
  <c r="AS108" i="3"/>
  <c r="AK108" i="3"/>
  <c r="AC108" i="3"/>
  <c r="V108" i="3"/>
  <c r="N108" i="3"/>
  <c r="F108" i="3"/>
  <c r="AN108" i="3"/>
  <c r="AE108" i="3"/>
  <c r="W108" i="3"/>
  <c r="M108" i="3"/>
  <c r="D108" i="3"/>
  <c r="AR108" i="3"/>
  <c r="AI108" i="3"/>
  <c r="Z108" i="3"/>
  <c r="R108" i="3"/>
  <c r="I108" i="3"/>
  <c r="AU108" i="3"/>
  <c r="AH108" i="3"/>
  <c r="K108" i="3"/>
  <c r="AT108" i="3"/>
  <c r="AG108" i="3"/>
  <c r="U108" i="3"/>
  <c r="J108" i="3"/>
  <c r="AF108" i="3"/>
  <c r="T108" i="3"/>
  <c r="H108" i="3"/>
  <c r="AD108" i="3"/>
  <c r="S108" i="3"/>
  <c r="G108" i="3"/>
  <c r="X108" i="3" a="1"/>
  <c r="X108" i="3" s="1"/>
  <c r="AV108" i="3"/>
  <c r="O110" i="3"/>
  <c r="O111" i="3"/>
  <c r="O112" i="3"/>
  <c r="AU82" i="3"/>
  <c r="AM82" i="3"/>
  <c r="AE82" i="3"/>
  <c r="P82" i="3"/>
  <c r="H82" i="3"/>
  <c r="AG82" i="3"/>
  <c r="X82" i="3" a="1"/>
  <c r="X82" i="3" s="1"/>
  <c r="O82" i="3"/>
  <c r="F82" i="3"/>
  <c r="AN82" i="3"/>
  <c r="AD82" i="3"/>
  <c r="V82" i="3"/>
  <c r="M82" i="3"/>
  <c r="D82" i="3"/>
  <c r="L82" i="3"/>
  <c r="Y82" i="3"/>
  <c r="AJ82" i="3"/>
  <c r="AV82" i="3"/>
  <c r="I85" i="3"/>
  <c r="T85" i="3"/>
  <c r="AG85" i="3"/>
  <c r="AS85" i="3"/>
  <c r="H86" i="3"/>
  <c r="V86" i="3"/>
  <c r="AF86" i="3"/>
  <c r="AV86" i="3"/>
  <c r="K96" i="3"/>
  <c r="Z96" i="3"/>
  <c r="J98" i="3"/>
  <c r="Y98" i="3"/>
  <c r="AK98" i="3"/>
  <c r="J100" i="3"/>
  <c r="W100" i="3"/>
  <c r="AL100" i="3"/>
  <c r="L103" i="3"/>
  <c r="AC103" i="3"/>
  <c r="AU103" i="3"/>
  <c r="A42" i="24"/>
  <c r="A22" i="25"/>
  <c r="AR64" i="3"/>
  <c r="AJ64" i="3"/>
  <c r="AB64" i="3"/>
  <c r="U64" i="3"/>
  <c r="M64" i="3"/>
  <c r="E64" i="3"/>
  <c r="D7" i="13" s="1"/>
  <c r="J64" i="3"/>
  <c r="S64" i="3"/>
  <c r="AA64" i="3"/>
  <c r="AK64" i="3"/>
  <c r="AT64" i="3"/>
  <c r="H70" i="3"/>
  <c r="Q70" i="3"/>
  <c r="Y70" i="3"/>
  <c r="AH70" i="3"/>
  <c r="AR72" i="3"/>
  <c r="AJ72" i="3"/>
  <c r="AB72" i="3"/>
  <c r="U72" i="3"/>
  <c r="M72" i="3"/>
  <c r="E72" i="3"/>
  <c r="J72" i="3"/>
  <c r="S72" i="3"/>
  <c r="AA72" i="3"/>
  <c r="AK72" i="3"/>
  <c r="AT72" i="3"/>
  <c r="H78" i="3"/>
  <c r="V78" i="3"/>
  <c r="AF78" i="3"/>
  <c r="AR78" i="3"/>
  <c r="C82" i="3"/>
  <c r="Q82" i="3"/>
  <c r="AA82" i="3"/>
  <c r="AL82" i="3"/>
  <c r="AS84" i="3"/>
  <c r="AK84" i="3"/>
  <c r="AC84" i="3"/>
  <c r="V84" i="3"/>
  <c r="N84" i="3"/>
  <c r="F84" i="3"/>
  <c r="AR84" i="3"/>
  <c r="AI84" i="3"/>
  <c r="Z84" i="3"/>
  <c r="R84" i="3"/>
  <c r="I84" i="3"/>
  <c r="AG84" i="3"/>
  <c r="X84" i="3" a="1"/>
  <c r="X84" i="3" s="1"/>
  <c r="P84" i="3"/>
  <c r="G84" i="3"/>
  <c r="L84" i="3"/>
  <c r="AJ84" i="3"/>
  <c r="AV84" i="3"/>
  <c r="K85" i="3"/>
  <c r="X85" i="3" a="1"/>
  <c r="X85" i="3" s="1"/>
  <c r="AI85" i="3"/>
  <c r="AU85" i="3"/>
  <c r="M86" i="3"/>
  <c r="AH86" i="3"/>
  <c r="P96" i="3"/>
  <c r="AB96" i="3"/>
  <c r="AR96" i="3"/>
  <c r="L98" i="3"/>
  <c r="AA98" i="3"/>
  <c r="L100" i="3"/>
  <c r="AA100" i="3"/>
  <c r="AN100" i="3"/>
  <c r="R103" i="3"/>
  <c r="AJ103" i="3"/>
  <c r="AI110" i="3"/>
  <c r="AA110" i="3"/>
  <c r="T110" i="3"/>
  <c r="L110" i="3"/>
  <c r="D110" i="3"/>
  <c r="AG110" i="3"/>
  <c r="X110" i="3" a="1"/>
  <c r="X110" i="3" s="1"/>
  <c r="P110" i="3"/>
  <c r="G110" i="3"/>
  <c r="AU110" i="3"/>
  <c r="AL110" i="3"/>
  <c r="AC110" i="3"/>
  <c r="U110" i="3"/>
  <c r="K110" i="3"/>
  <c r="B110" i="3"/>
  <c r="AS110" i="3"/>
  <c r="AF110" i="3"/>
  <c r="V110" i="3"/>
  <c r="I110" i="3"/>
  <c r="AR110" i="3"/>
  <c r="AE110" i="3"/>
  <c r="S110" i="3"/>
  <c r="H110" i="3"/>
  <c r="AO110" i="3"/>
  <c r="AD110" i="3"/>
  <c r="R110" i="3"/>
  <c r="F110" i="3"/>
  <c r="AN110" i="3"/>
  <c r="AB110" i="3"/>
  <c r="Q110" i="3"/>
  <c r="E110" i="3"/>
  <c r="Y110" i="3"/>
  <c r="AH111" i="3"/>
  <c r="Z111" i="3"/>
  <c r="S111" i="3"/>
  <c r="K111" i="3"/>
  <c r="C111" i="3"/>
  <c r="AV111" i="3"/>
  <c r="AM111" i="3"/>
  <c r="AD111" i="3"/>
  <c r="V111" i="3"/>
  <c r="M111" i="3"/>
  <c r="D111" i="3"/>
  <c r="AR111" i="3"/>
  <c r="AI111" i="3"/>
  <c r="Y111" i="3"/>
  <c r="Q111" i="3"/>
  <c r="H111" i="3"/>
  <c r="AS111" i="3"/>
  <c r="AF111" i="3"/>
  <c r="U111" i="3"/>
  <c r="I111" i="3"/>
  <c r="AE111" i="3"/>
  <c r="T111" i="3"/>
  <c r="G111" i="3"/>
  <c r="AO111" i="3"/>
  <c r="AC111" i="3"/>
  <c r="R111" i="3"/>
  <c r="F111" i="3"/>
  <c r="AN111" i="3"/>
  <c r="AB111" i="3"/>
  <c r="P111" i="3"/>
  <c r="E111" i="3"/>
  <c r="X111" i="3" a="1"/>
  <c r="X111" i="3" s="1"/>
  <c r="AO112" i="3"/>
  <c r="AG112" i="3"/>
  <c r="Y112" i="3"/>
  <c r="R112" i="3"/>
  <c r="J112" i="3"/>
  <c r="B112" i="3"/>
  <c r="AS112" i="3"/>
  <c r="AJ112" i="3"/>
  <c r="AA112" i="3"/>
  <c r="S112" i="3"/>
  <c r="I112" i="3"/>
  <c r="AN112" i="3"/>
  <c r="AE112" i="3"/>
  <c r="W112" i="3"/>
  <c r="N112" i="3"/>
  <c r="E112" i="3"/>
  <c r="AR112" i="3"/>
  <c r="AF112" i="3"/>
  <c r="U112" i="3"/>
  <c r="H112" i="3"/>
  <c r="AD112" i="3"/>
  <c r="T112" i="3"/>
  <c r="G112" i="3"/>
  <c r="AC112" i="3"/>
  <c r="Q112" i="3"/>
  <c r="F112" i="3"/>
  <c r="AM112" i="3"/>
  <c r="AB112" i="3"/>
  <c r="P112" i="3"/>
  <c r="D112" i="3"/>
  <c r="X112" i="3" a="1"/>
  <c r="X112" i="3" s="1"/>
  <c r="AV112" i="3"/>
  <c r="B109" i="27"/>
  <c r="B98" i="27"/>
  <c r="B96" i="27"/>
  <c r="B95" i="27"/>
  <c r="B88" i="27"/>
  <c r="B94" i="27"/>
  <c r="B74" i="27"/>
  <c r="B103" i="27"/>
  <c r="B93" i="27"/>
  <c r="B61" i="27"/>
  <c r="B68" i="27"/>
  <c r="B57" i="27"/>
  <c r="B92" i="27"/>
  <c r="B78" i="27"/>
  <c r="B75" i="27"/>
  <c r="B69" i="27"/>
  <c r="B49" i="27"/>
  <c r="B55" i="27"/>
  <c r="B65" i="27"/>
  <c r="B76" i="27"/>
  <c r="B63" i="27"/>
  <c r="B56" i="27"/>
  <c r="B54" i="27"/>
  <c r="B41" i="27"/>
  <c r="B53" i="27"/>
  <c r="B51" i="27"/>
  <c r="B26" i="27"/>
  <c r="B23" i="27"/>
  <c r="B22" i="27"/>
  <c r="B14" i="27"/>
  <c r="B10" i="27"/>
  <c r="B4" i="27"/>
  <c r="B50" i="27"/>
  <c r="B27" i="27"/>
  <c r="B18" i="27"/>
  <c r="B24" i="27"/>
  <c r="B7" i="27"/>
  <c r="B28" i="27"/>
  <c r="B12" i="27"/>
  <c r="B8" i="27"/>
  <c r="B15" i="27"/>
  <c r="B38" i="27"/>
  <c r="A10" i="25"/>
  <c r="A18" i="24"/>
  <c r="AC8" i="27"/>
  <c r="AH14" i="27"/>
  <c r="B20" i="27"/>
  <c r="C109" i="27"/>
  <c r="C93" i="27"/>
  <c r="C108" i="27"/>
  <c r="C96" i="27"/>
  <c r="C100" i="27"/>
  <c r="C105" i="27"/>
  <c r="C99" i="27"/>
  <c r="C94" i="27"/>
  <c r="C98" i="27"/>
  <c r="C92" i="27"/>
  <c r="C86" i="27"/>
  <c r="C72" i="27"/>
  <c r="C89" i="27"/>
  <c r="C74" i="27"/>
  <c r="C88" i="27"/>
  <c r="C83" i="27"/>
  <c r="C77" i="27"/>
  <c r="C90" i="27"/>
  <c r="C85" i="27"/>
  <c r="C65" i="27"/>
  <c r="C87" i="27"/>
  <c r="C76" i="27"/>
  <c r="C55" i="27"/>
  <c r="C69" i="27"/>
  <c r="C45" i="27"/>
  <c r="C61" i="27"/>
  <c r="C58" i="27"/>
  <c r="C57" i="27"/>
  <c r="C53" i="27"/>
  <c r="C51" i="27"/>
  <c r="C50" i="27"/>
  <c r="C49" i="27"/>
  <c r="C44" i="27"/>
  <c r="C80" i="27"/>
  <c r="C27" i="27"/>
  <c r="C26" i="27"/>
  <c r="C25" i="27"/>
  <c r="C23" i="27"/>
  <c r="C75" i="27"/>
  <c r="C54" i="27"/>
  <c r="C46" i="27"/>
  <c r="C40" i="27"/>
  <c r="C59" i="27"/>
  <c r="C33" i="27"/>
  <c r="C78" i="27"/>
  <c r="C37" i="27"/>
  <c r="C34" i="27"/>
  <c r="C18" i="27"/>
  <c r="C16" i="27"/>
  <c r="C7" i="27"/>
  <c r="C30" i="27"/>
  <c r="C5" i="27"/>
  <c r="C11" i="27"/>
  <c r="C41" i="27"/>
  <c r="C20" i="27"/>
  <c r="C12" i="27"/>
  <c r="C8" i="27"/>
  <c r="C6" i="27"/>
  <c r="C31" i="27"/>
  <c r="C10" i="27"/>
  <c r="C29" i="27"/>
  <c r="C22" i="27"/>
  <c r="K109" i="27"/>
  <c r="K108" i="27"/>
  <c r="K98" i="27"/>
  <c r="K93" i="27"/>
  <c r="K96" i="27"/>
  <c r="K100" i="27"/>
  <c r="K94" i="27"/>
  <c r="K92" i="27"/>
  <c r="K89" i="27"/>
  <c r="K85" i="27"/>
  <c r="K106" i="27"/>
  <c r="K83" i="27"/>
  <c r="K81" i="27"/>
  <c r="K74" i="27"/>
  <c r="K86" i="27"/>
  <c r="K84" i="27"/>
  <c r="K57" i="27"/>
  <c r="K65" i="27"/>
  <c r="K63" i="27"/>
  <c r="K69" i="27"/>
  <c r="K58" i="27"/>
  <c r="K61" i="27"/>
  <c r="K49" i="27"/>
  <c r="K55" i="27"/>
  <c r="K62" i="27"/>
  <c r="K38" i="27"/>
  <c r="K37" i="27"/>
  <c r="K25" i="27"/>
  <c r="K41" i="27"/>
  <c r="K29" i="27"/>
  <c r="K35" i="27"/>
  <c r="K33" i="27"/>
  <c r="K20" i="27"/>
  <c r="K14" i="27"/>
  <c r="K10" i="27"/>
  <c r="K23" i="27"/>
  <c r="K22" i="27"/>
  <c r="K18" i="27"/>
  <c r="K7" i="27"/>
  <c r="K24" i="27"/>
  <c r="K9" i="27"/>
  <c r="K15" i="27"/>
  <c r="K13" i="27"/>
  <c r="K5" i="27"/>
  <c r="S100" i="27"/>
  <c r="S107" i="27"/>
  <c r="S105" i="27"/>
  <c r="S92" i="27"/>
  <c r="S103" i="27"/>
  <c r="S94" i="27"/>
  <c r="S87" i="27"/>
  <c r="S96" i="27"/>
  <c r="S78" i="27"/>
  <c r="S76" i="27"/>
  <c r="S75" i="27"/>
  <c r="S85" i="27"/>
  <c r="S88" i="27"/>
  <c r="S83" i="27"/>
  <c r="S90" i="27"/>
  <c r="S69" i="27"/>
  <c r="S71" i="27"/>
  <c r="S58" i="27"/>
  <c r="S57" i="27"/>
  <c r="S62" i="27"/>
  <c r="S98" i="27"/>
  <c r="S86" i="27"/>
  <c r="S81" i="27"/>
  <c r="S65" i="27"/>
  <c r="S44" i="27"/>
  <c r="S54" i="27"/>
  <c r="S53" i="27"/>
  <c r="S51" i="27"/>
  <c r="S50" i="27"/>
  <c r="S61" i="27"/>
  <c r="S37" i="27"/>
  <c r="S31" i="27"/>
  <c r="S30" i="27"/>
  <c r="S29" i="27"/>
  <c r="S9" i="27"/>
  <c r="S5" i="27"/>
  <c r="S26" i="27"/>
  <c r="S25" i="27"/>
  <c r="S15" i="27"/>
  <c r="S27" i="27"/>
  <c r="S8" i="27"/>
  <c r="S14" i="27"/>
  <c r="S33" i="27"/>
  <c r="S10" i="27"/>
  <c r="S7" i="27"/>
  <c r="AA110" i="27"/>
  <c r="AA108" i="27"/>
  <c r="AA105" i="27"/>
  <c r="AA95" i="27"/>
  <c r="AA98" i="27"/>
  <c r="AA100" i="27"/>
  <c r="AA106" i="27"/>
  <c r="AA96" i="27"/>
  <c r="AA92" i="27"/>
  <c r="AA97" i="27"/>
  <c r="AA86" i="27"/>
  <c r="AA87" i="27"/>
  <c r="AA78" i="27"/>
  <c r="AA75" i="27"/>
  <c r="AA102" i="27"/>
  <c r="AA83" i="27"/>
  <c r="AA81" i="27"/>
  <c r="AA56" i="27"/>
  <c r="AA85" i="27"/>
  <c r="AA44" i="27"/>
  <c r="AA71" i="27"/>
  <c r="AA58" i="27"/>
  <c r="AA53" i="27"/>
  <c r="AA50" i="27"/>
  <c r="AA54" i="27"/>
  <c r="AA33" i="27"/>
  <c r="AA42" i="27"/>
  <c r="AA37" i="27"/>
  <c r="AA27" i="27"/>
  <c r="AA26" i="27"/>
  <c r="AA25" i="27"/>
  <c r="AA29" i="27"/>
  <c r="AA21" i="27"/>
  <c r="AA41" i="27"/>
  <c r="AA7" i="27"/>
  <c r="AA22" i="27"/>
  <c r="AA9" i="27"/>
  <c r="AA5" i="27"/>
  <c r="AA30" i="27"/>
  <c r="AA31" i="27"/>
  <c r="AA10" i="27"/>
  <c r="AA14" i="27"/>
  <c r="H5" i="27"/>
  <c r="H11" i="27"/>
  <c r="H9" i="27"/>
  <c r="H7" i="27"/>
  <c r="H29" i="27"/>
  <c r="H39" i="27"/>
  <c r="P12" i="27"/>
  <c r="P16" i="27"/>
  <c r="P47" i="27"/>
  <c r="P8" i="27"/>
  <c r="X31" i="27" a="1"/>
  <c r="X31" i="27" s="1"/>
  <c r="X6" i="27" a="1"/>
  <c r="X6" i="27" s="1"/>
  <c r="AF20" i="27"/>
  <c r="AF53" i="27"/>
  <c r="AF14" i="27"/>
  <c r="AF13" i="27"/>
  <c r="AN4" i="27"/>
  <c r="AN23" i="27"/>
  <c r="AN16" i="27"/>
  <c r="AN8" i="27"/>
  <c r="AN6" i="27"/>
  <c r="A11" i="25"/>
  <c r="A20" i="24"/>
  <c r="A27" i="25"/>
  <c r="A52" i="24"/>
  <c r="Z6" i="27"/>
  <c r="AL8" i="27"/>
  <c r="AF11" i="27"/>
  <c r="AO104" i="3"/>
  <c r="AG104" i="3"/>
  <c r="Y104" i="3"/>
  <c r="R104" i="3"/>
  <c r="J104" i="3"/>
  <c r="B104" i="3"/>
  <c r="K104" i="3"/>
  <c r="T104" i="3"/>
  <c r="AB104" i="3"/>
  <c r="AK104" i="3"/>
  <c r="AT104" i="3"/>
  <c r="Z109" i="27"/>
  <c r="Z92" i="27"/>
  <c r="Z105" i="27"/>
  <c r="Z111" i="27"/>
  <c r="Z100" i="27"/>
  <c r="Z103" i="27"/>
  <c r="Z93" i="27"/>
  <c r="Z98" i="27"/>
  <c r="Z94" i="27"/>
  <c r="Z110" i="27"/>
  <c r="Z89" i="27"/>
  <c r="Z101" i="27"/>
  <c r="Z86" i="27"/>
  <c r="Z87" i="27"/>
  <c r="Z78" i="27"/>
  <c r="Z75" i="27"/>
  <c r="Z74" i="27"/>
  <c r="Z61" i="27"/>
  <c r="Z65" i="27"/>
  <c r="Z85" i="27"/>
  <c r="Z88" i="27"/>
  <c r="Z83" i="27"/>
  <c r="Z72" i="27"/>
  <c r="Z69" i="27"/>
  <c r="Z44" i="27"/>
  <c r="Z57" i="27"/>
  <c r="Z53" i="27"/>
  <c r="Z51" i="27"/>
  <c r="Z50" i="27"/>
  <c r="Z49" i="27"/>
  <c r="Z45" i="27"/>
  <c r="Z43" i="27"/>
  <c r="Z38" i="27"/>
  <c r="Z31" i="27"/>
  <c r="Z30" i="27"/>
  <c r="Z29" i="27"/>
  <c r="Z33" i="27"/>
  <c r="Z23" i="27"/>
  <c r="Z18" i="27"/>
  <c r="Z55" i="27"/>
  <c r="Z54" i="27"/>
  <c r="Z48" i="27"/>
  <c r="Z14" i="27"/>
  <c r="Z10" i="27"/>
  <c r="Z21" i="27"/>
  <c r="Z20" i="27"/>
  <c r="Z27" i="27"/>
  <c r="Z11" i="27"/>
  <c r="Z7" i="27"/>
  <c r="Z37" i="27"/>
  <c r="Z40" i="27"/>
  <c r="Z25" i="27"/>
  <c r="Z17" i="27"/>
  <c r="Z12" i="27"/>
  <c r="Z24" i="27"/>
  <c r="Z15" i="27"/>
  <c r="F98" i="27"/>
  <c r="F100" i="27"/>
  <c r="F109" i="27"/>
  <c r="F92" i="27"/>
  <c r="F105" i="27"/>
  <c r="F97" i="27"/>
  <c r="F107" i="27"/>
  <c r="F96" i="27"/>
  <c r="F95" i="27"/>
  <c r="F93" i="27"/>
  <c r="F82" i="27"/>
  <c r="F101" i="27"/>
  <c r="F89" i="27"/>
  <c r="F78" i="27"/>
  <c r="F85" i="27"/>
  <c r="F76" i="27"/>
  <c r="F90" i="27"/>
  <c r="F61" i="27"/>
  <c r="F65" i="27"/>
  <c r="F74" i="27"/>
  <c r="F81" i="27"/>
  <c r="F57" i="27"/>
  <c r="F69" i="27"/>
  <c r="F58" i="27"/>
  <c r="F51" i="27"/>
  <c r="F49" i="27"/>
  <c r="F44" i="27"/>
  <c r="F37" i="27"/>
  <c r="F86" i="27"/>
  <c r="F55" i="27"/>
  <c r="F45" i="27"/>
  <c r="F33" i="27"/>
  <c r="F28" i="27"/>
  <c r="F40" i="27"/>
  <c r="F47" i="27"/>
  <c r="F41" i="27"/>
  <c r="F26" i="27"/>
  <c r="F25" i="27"/>
  <c r="F30" i="27"/>
  <c r="F24" i="27"/>
  <c r="F9" i="27"/>
  <c r="F36" i="27"/>
  <c r="F6" i="27"/>
  <c r="F20" i="27"/>
  <c r="F8" i="27"/>
  <c r="F29" i="27"/>
  <c r="F16" i="27"/>
  <c r="F14" i="27"/>
  <c r="F4" i="27"/>
  <c r="F18" i="27"/>
  <c r="F21" i="27"/>
  <c r="N109" i="27"/>
  <c r="N96" i="27"/>
  <c r="N93" i="27"/>
  <c r="N111" i="27"/>
  <c r="N95" i="27"/>
  <c r="N92" i="27"/>
  <c r="N108" i="27"/>
  <c r="N100" i="27"/>
  <c r="N88" i="27"/>
  <c r="N99" i="27"/>
  <c r="N86" i="27"/>
  <c r="N85" i="27"/>
  <c r="N78" i="27"/>
  <c r="N72" i="27"/>
  <c r="N76" i="27"/>
  <c r="N74" i="27"/>
  <c r="N65" i="27"/>
  <c r="N98" i="27"/>
  <c r="N69" i="27"/>
  <c r="N77" i="27"/>
  <c r="N62" i="27"/>
  <c r="N58" i="27"/>
  <c r="N61" i="27"/>
  <c r="N55" i="27"/>
  <c r="N37" i="27"/>
  <c r="N51" i="27"/>
  <c r="N54" i="27"/>
  <c r="N53" i="27"/>
  <c r="N47" i="27"/>
  <c r="N29" i="27"/>
  <c r="N21" i="27"/>
  <c r="N44" i="27"/>
  <c r="N57" i="27"/>
  <c r="N49" i="27"/>
  <c r="N43" i="27"/>
  <c r="N33" i="27"/>
  <c r="N20" i="27"/>
  <c r="N18" i="27"/>
  <c r="N4" i="27"/>
  <c r="N28" i="27"/>
  <c r="N16" i="27"/>
  <c r="N5" i="27"/>
  <c r="N26" i="27"/>
  <c r="N25" i="27"/>
  <c r="N9" i="27"/>
  <c r="N6" i="27"/>
  <c r="N10" i="27"/>
  <c r="N8" i="27"/>
  <c r="V109" i="27"/>
  <c r="V98" i="27"/>
  <c r="V107" i="27"/>
  <c r="V96" i="27"/>
  <c r="V95" i="27"/>
  <c r="V92" i="27"/>
  <c r="V81" i="27"/>
  <c r="V72" i="27"/>
  <c r="V82" i="27"/>
  <c r="V78" i="27"/>
  <c r="V93" i="27"/>
  <c r="V84" i="27"/>
  <c r="V57" i="27"/>
  <c r="V94" i="27"/>
  <c r="V73" i="27"/>
  <c r="V61" i="27"/>
  <c r="V69" i="27"/>
  <c r="V54" i="27"/>
  <c r="V49" i="27"/>
  <c r="V62" i="27"/>
  <c r="V55" i="27"/>
  <c r="V37" i="27"/>
  <c r="V65" i="27"/>
  <c r="V44" i="27"/>
  <c r="V63" i="27"/>
  <c r="V29" i="27"/>
  <c r="V33" i="27"/>
  <c r="V28" i="27"/>
  <c r="V67" i="27"/>
  <c r="V53" i="27"/>
  <c r="V26" i="27"/>
  <c r="V25" i="27"/>
  <c r="V6" i="27"/>
  <c r="V12" i="27"/>
  <c r="V10" i="27"/>
  <c r="V8" i="27"/>
  <c r="V32" i="27"/>
  <c r="V18" i="27"/>
  <c r="V22" i="27"/>
  <c r="V21" i="27"/>
  <c r="V20" i="27"/>
  <c r="V16" i="27"/>
  <c r="V13" i="27"/>
  <c r="V17" i="27"/>
  <c r="AD109" i="27"/>
  <c r="AD98" i="27"/>
  <c r="AD95" i="27"/>
  <c r="AD92" i="27"/>
  <c r="AD96" i="27"/>
  <c r="AD107" i="27"/>
  <c r="AD94" i="27"/>
  <c r="AD76" i="27"/>
  <c r="AD75" i="27"/>
  <c r="AD87" i="27"/>
  <c r="AD72" i="27"/>
  <c r="AD88" i="27"/>
  <c r="AD83" i="27"/>
  <c r="AD81" i="27"/>
  <c r="AD86" i="27"/>
  <c r="AD69" i="27"/>
  <c r="AD65" i="27"/>
  <c r="AD63" i="27"/>
  <c r="AD74" i="27"/>
  <c r="AD55" i="27"/>
  <c r="AD60" i="27"/>
  <c r="AD57" i="27"/>
  <c r="AD51" i="27"/>
  <c r="AD50" i="27"/>
  <c r="AD49" i="27"/>
  <c r="AD56" i="27"/>
  <c r="AD61" i="27"/>
  <c r="AD64" i="27"/>
  <c r="AD59" i="27"/>
  <c r="AD23" i="27"/>
  <c r="AD39" i="27"/>
  <c r="AD25" i="27"/>
  <c r="AD37" i="27"/>
  <c r="AD29" i="27"/>
  <c r="AD44" i="27"/>
  <c r="AD33" i="27"/>
  <c r="AD32" i="27"/>
  <c r="AD31" i="27"/>
  <c r="AD27" i="27"/>
  <c r="AD11" i="27"/>
  <c r="AD15" i="27"/>
  <c r="AD6" i="27"/>
  <c r="AD28" i="27"/>
  <c r="AD10" i="27"/>
  <c r="AD8" i="27"/>
  <c r="AD18" i="27"/>
  <c r="AD16" i="27"/>
  <c r="AD20" i="27"/>
  <c r="AD21" i="27"/>
  <c r="AD36" i="27"/>
  <c r="AD22" i="27"/>
  <c r="AD35" i="27"/>
  <c r="AL109" i="27"/>
  <c r="AL100" i="27"/>
  <c r="AL97" i="27"/>
  <c r="AL105" i="27"/>
  <c r="AL92" i="27"/>
  <c r="AL99" i="27"/>
  <c r="AL96" i="27"/>
  <c r="AL98" i="27"/>
  <c r="AL103" i="27"/>
  <c r="AL101" i="27"/>
  <c r="AL88" i="27"/>
  <c r="AL86" i="27"/>
  <c r="AL108" i="27"/>
  <c r="AL89" i="27"/>
  <c r="AL78" i="27"/>
  <c r="AL76" i="27"/>
  <c r="AL75" i="27"/>
  <c r="AL95" i="27"/>
  <c r="AL90" i="27"/>
  <c r="AL81" i="27"/>
  <c r="AL65" i="27"/>
  <c r="AL85" i="27"/>
  <c r="AL83" i="27"/>
  <c r="AL55" i="27"/>
  <c r="AL69" i="27"/>
  <c r="AL57" i="27"/>
  <c r="AL61" i="27"/>
  <c r="AL53" i="27"/>
  <c r="AL45" i="27"/>
  <c r="AL51" i="27"/>
  <c r="AL50" i="27"/>
  <c r="AL49" i="27"/>
  <c r="AL37" i="27"/>
  <c r="AL32" i="27"/>
  <c r="AL31" i="27"/>
  <c r="AL33" i="27"/>
  <c r="AL18" i="27"/>
  <c r="AL40" i="27"/>
  <c r="AL44" i="27"/>
  <c r="AL29" i="27"/>
  <c r="AL41" i="27"/>
  <c r="AL28" i="27"/>
  <c r="AL25" i="27"/>
  <c r="AL7" i="27"/>
  <c r="AL5" i="27"/>
  <c r="AL36" i="27"/>
  <c r="AL22" i="27"/>
  <c r="AL20" i="27"/>
  <c r="AL23" i="27"/>
  <c r="AL6" i="27"/>
  <c r="AL27" i="27"/>
  <c r="AL56" i="27"/>
  <c r="AL35" i="27"/>
  <c r="Z4" i="27"/>
  <c r="AD7" i="27"/>
  <c r="S21" i="27"/>
  <c r="H32" i="27"/>
  <c r="V36" i="27"/>
  <c r="P42" i="27"/>
  <c r="H60" i="27"/>
  <c r="I60" i="3"/>
  <c r="Q60" i="3"/>
  <c r="X60" i="3" a="1"/>
  <c r="X60" i="3" s="1"/>
  <c r="AF60" i="3"/>
  <c r="AN60" i="3"/>
  <c r="I68" i="3"/>
  <c r="Q68" i="3"/>
  <c r="X68" i="3" a="1"/>
  <c r="X68" i="3" s="1"/>
  <c r="AF68" i="3"/>
  <c r="AN68" i="3"/>
  <c r="AS76" i="3"/>
  <c r="AK76" i="3"/>
  <c r="AC76" i="3"/>
  <c r="I76" i="3"/>
  <c r="Q76" i="3"/>
  <c r="X76" i="3" a="1"/>
  <c r="X76" i="3" s="1"/>
  <c r="AG76" i="3"/>
  <c r="AT83" i="3"/>
  <c r="AL83" i="3"/>
  <c r="AD83" i="3"/>
  <c r="W83" i="3"/>
  <c r="O83" i="3"/>
  <c r="G83" i="3"/>
  <c r="J83" i="3"/>
  <c r="S83" i="3"/>
  <c r="AA83" i="3"/>
  <c r="AJ83" i="3"/>
  <c r="AS83" i="3"/>
  <c r="AT91" i="3"/>
  <c r="AL91" i="3"/>
  <c r="AD91" i="3"/>
  <c r="W91" i="3"/>
  <c r="O91" i="3"/>
  <c r="G91" i="3"/>
  <c r="J91" i="3"/>
  <c r="S91" i="3"/>
  <c r="AA91" i="3"/>
  <c r="AJ91" i="3"/>
  <c r="AS91" i="3"/>
  <c r="I94" i="3"/>
  <c r="R94" i="3"/>
  <c r="Z94" i="3"/>
  <c r="AJ94" i="3"/>
  <c r="AT99" i="3"/>
  <c r="AL99" i="3"/>
  <c r="AD99" i="3"/>
  <c r="W99" i="3"/>
  <c r="O99" i="3"/>
  <c r="G99" i="3"/>
  <c r="J99" i="3"/>
  <c r="S99" i="3"/>
  <c r="AA99" i="3"/>
  <c r="AJ99" i="3"/>
  <c r="AS99" i="3"/>
  <c r="I102" i="3"/>
  <c r="R102" i="3"/>
  <c r="Z102" i="3"/>
  <c r="AJ102" i="3"/>
  <c r="C104" i="3"/>
  <c r="L104" i="3"/>
  <c r="U104" i="3"/>
  <c r="AC104" i="3"/>
  <c r="AL104" i="3"/>
  <c r="AU104" i="3"/>
  <c r="J106" i="3"/>
  <c r="U106" i="3"/>
  <c r="AF106" i="3"/>
  <c r="AH35" i="27"/>
  <c r="AI5" i="27"/>
  <c r="AL12" i="27"/>
  <c r="AF18" i="27"/>
  <c r="O32" i="27"/>
  <c r="AI94" i="3"/>
  <c r="AA94" i="3"/>
  <c r="T94" i="3"/>
  <c r="L94" i="3"/>
  <c r="D94" i="3"/>
  <c r="J94" i="3"/>
  <c r="S94" i="3"/>
  <c r="AB94" i="3"/>
  <c r="AK94" i="3"/>
  <c r="AT94" i="3"/>
  <c r="AI102" i="3"/>
  <c r="AA102" i="3"/>
  <c r="T102" i="3"/>
  <c r="L102" i="3"/>
  <c r="D102" i="3"/>
  <c r="J102" i="3"/>
  <c r="S102" i="3"/>
  <c r="AB102" i="3"/>
  <c r="AK102" i="3"/>
  <c r="AT102" i="3"/>
  <c r="D104" i="3"/>
  <c r="M104" i="3"/>
  <c r="V104" i="3"/>
  <c r="AD104" i="3"/>
  <c r="AM104" i="3"/>
  <c r="AV104" i="3"/>
  <c r="AU106" i="3"/>
  <c r="AM106" i="3"/>
  <c r="AE106" i="3"/>
  <c r="P106" i="3"/>
  <c r="H106" i="3"/>
  <c r="AT106" i="3"/>
  <c r="AK106" i="3"/>
  <c r="AB106" i="3"/>
  <c r="T106" i="3"/>
  <c r="K106" i="3"/>
  <c r="B106" i="3"/>
  <c r="AG106" i="3"/>
  <c r="X106" i="3" a="1"/>
  <c r="X106" i="3" s="1"/>
  <c r="L106" i="3"/>
  <c r="V106" i="3"/>
  <c r="AH106" i="3"/>
  <c r="AS106" i="3"/>
  <c r="H31" i="27"/>
  <c r="P37" i="27"/>
  <c r="X11" i="27" a="1"/>
  <c r="X11" i="27" s="1"/>
  <c r="AF60" i="27"/>
  <c r="AN27" i="27"/>
  <c r="E10" i="27"/>
  <c r="E8" i="27"/>
  <c r="E16" i="27"/>
  <c r="E14" i="27"/>
  <c r="M17" i="27"/>
  <c r="M6" i="27"/>
  <c r="M37" i="27"/>
  <c r="M15" i="27"/>
  <c r="M30" i="27"/>
  <c r="U37" i="27"/>
  <c r="U20" i="27"/>
  <c r="U28" i="27"/>
  <c r="U7" i="27"/>
  <c r="U11" i="27"/>
  <c r="AC29" i="27"/>
  <c r="AK29" i="27"/>
  <c r="V5" i="27"/>
  <c r="AC10" i="27"/>
  <c r="AK19" i="27"/>
  <c r="AC19" i="27"/>
  <c r="V19" i="27"/>
  <c r="N19" i="27"/>
  <c r="F19" i="27"/>
  <c r="AG19" i="27"/>
  <c r="X19" i="27" a="1"/>
  <c r="X19" i="27" s="1"/>
  <c r="P19" i="27"/>
  <c r="G19" i="27"/>
  <c r="AN19" i="27"/>
  <c r="AE19" i="27"/>
  <c r="W19" i="27"/>
  <c r="M19" i="27"/>
  <c r="D19" i="27"/>
  <c r="AM19" i="27"/>
  <c r="AD19" i="27"/>
  <c r="U19" i="27"/>
  <c r="L19" i="27"/>
  <c r="C19" i="27"/>
  <c r="AA19" i="27"/>
  <c r="O19" i="27"/>
  <c r="AO19" i="27"/>
  <c r="Z19" i="27"/>
  <c r="K19" i="27"/>
  <c r="AL19" i="27"/>
  <c r="Y19" i="27"/>
  <c r="J19" i="27"/>
  <c r="AJ19" i="27"/>
  <c r="I19" i="27"/>
  <c r="AI19" i="27"/>
  <c r="T19" i="27"/>
  <c r="H19" i="27"/>
  <c r="AF19" i="27"/>
  <c r="R19" i="27"/>
  <c r="B19" i="27"/>
  <c r="AB19" i="27"/>
  <c r="S19" i="27"/>
  <c r="Q19" i="27"/>
  <c r="E19" i="27"/>
  <c r="AH19" i="27"/>
  <c r="B94" i="3"/>
  <c r="K94" i="3"/>
  <c r="U94" i="3"/>
  <c r="AC94" i="3"/>
  <c r="AL94" i="3"/>
  <c r="AU94" i="3"/>
  <c r="B102" i="3"/>
  <c r="K102" i="3"/>
  <c r="U102" i="3"/>
  <c r="AC102" i="3"/>
  <c r="AL102" i="3"/>
  <c r="AU102" i="3"/>
  <c r="E104" i="3"/>
  <c r="N104" i="3"/>
  <c r="W104" i="3"/>
  <c r="AE104" i="3"/>
  <c r="AN104" i="3"/>
  <c r="C106" i="3"/>
  <c r="M106" i="3"/>
  <c r="W106" i="3"/>
  <c r="AI106" i="3"/>
  <c r="AV106" i="3"/>
  <c r="AD5" i="27"/>
  <c r="AL10" i="27"/>
  <c r="AK13" i="27"/>
  <c r="Z16" i="27"/>
  <c r="S22" i="27"/>
  <c r="E25" i="27"/>
  <c r="N38" i="27"/>
  <c r="I100" i="27"/>
  <c r="I111" i="27"/>
  <c r="I109" i="27"/>
  <c r="I105" i="27"/>
  <c r="I95" i="27"/>
  <c r="I97" i="27"/>
  <c r="I101" i="27"/>
  <c r="I93" i="27"/>
  <c r="I110" i="27"/>
  <c r="I94" i="27"/>
  <c r="I91" i="27"/>
  <c r="I87" i="27"/>
  <c r="I85" i="27"/>
  <c r="I78" i="27"/>
  <c r="I75" i="27"/>
  <c r="I88" i="27"/>
  <c r="I83" i="27"/>
  <c r="I81" i="27"/>
  <c r="I74" i="27"/>
  <c r="I86" i="27"/>
  <c r="I82" i="27"/>
  <c r="I63" i="27"/>
  <c r="I58" i="27"/>
  <c r="I55" i="27"/>
  <c r="I66" i="27"/>
  <c r="I54" i="27"/>
  <c r="I44" i="27"/>
  <c r="I64" i="27"/>
  <c r="I53" i="27"/>
  <c r="I51" i="27"/>
  <c r="I50" i="27"/>
  <c r="I49" i="27"/>
  <c r="I56" i="27"/>
  <c r="I43" i="27"/>
  <c r="I72" i="27"/>
  <c r="I23" i="27"/>
  <c r="I18" i="27"/>
  <c r="I45" i="27"/>
  <c r="I32" i="27"/>
  <c r="I31" i="27"/>
  <c r="I30" i="27"/>
  <c r="I6" i="27"/>
  <c r="I36" i="27"/>
  <c r="I28" i="27"/>
  <c r="I21" i="27"/>
  <c r="I20" i="27"/>
  <c r="I16" i="27"/>
  <c r="I35" i="27"/>
  <c r="I14" i="27"/>
  <c r="I10" i="27"/>
  <c r="I38" i="27"/>
  <c r="I11" i="27"/>
  <c r="I9" i="27"/>
  <c r="I7" i="27"/>
  <c r="I5" i="27"/>
  <c r="Q100" i="27"/>
  <c r="Q96" i="27"/>
  <c r="Q107" i="27"/>
  <c r="Q97" i="27"/>
  <c r="Q105" i="27"/>
  <c r="Q93" i="27"/>
  <c r="Q87" i="27"/>
  <c r="Q76" i="27"/>
  <c r="Q85" i="27"/>
  <c r="Q75" i="27"/>
  <c r="Q89" i="27"/>
  <c r="Q74" i="27"/>
  <c r="Q73" i="27"/>
  <c r="Q88" i="27"/>
  <c r="Q83" i="27"/>
  <c r="Q72" i="27"/>
  <c r="Q56" i="27"/>
  <c r="Q44" i="27"/>
  <c r="Q81" i="27"/>
  <c r="Q54" i="27"/>
  <c r="Q53" i="27"/>
  <c r="Q50" i="27"/>
  <c r="Q49" i="27"/>
  <c r="Q58" i="27"/>
  <c r="Q55" i="27"/>
  <c r="Q32" i="27"/>
  <c r="Q31" i="27"/>
  <c r="Q30" i="27"/>
  <c r="Q48" i="27"/>
  <c r="Q40" i="27"/>
  <c r="Q45" i="27"/>
  <c r="Q28" i="27"/>
  <c r="Q22" i="27"/>
  <c r="Q11" i="27"/>
  <c r="Q9" i="27"/>
  <c r="Q7" i="27"/>
  <c r="Q5" i="27"/>
  <c r="Q35" i="27"/>
  <c r="Q26" i="27"/>
  <c r="Q24" i="27"/>
  <c r="Q6" i="27"/>
  <c r="Q21" i="27"/>
  <c r="Q18" i="27"/>
  <c r="Q16" i="27"/>
  <c r="Q12" i="27"/>
  <c r="Y103" i="27"/>
  <c r="Y93" i="27"/>
  <c r="Y99" i="27"/>
  <c r="Y98" i="27"/>
  <c r="Y97" i="27"/>
  <c r="Y96" i="27"/>
  <c r="Y92" i="27"/>
  <c r="Y88" i="27"/>
  <c r="Y76" i="27"/>
  <c r="Y57" i="27"/>
  <c r="Y61" i="27"/>
  <c r="Y72" i="27"/>
  <c r="Y87" i="27"/>
  <c r="Y74" i="27"/>
  <c r="Y65" i="27"/>
  <c r="Y63" i="27"/>
  <c r="Y55" i="27"/>
  <c r="Y69" i="27"/>
  <c r="Y54" i="27"/>
  <c r="Y50" i="27"/>
  <c r="Y28" i="27"/>
  <c r="Y27" i="27"/>
  <c r="Y26" i="27"/>
  <c r="Y75" i="27"/>
  <c r="Y49" i="27"/>
  <c r="Y45" i="27"/>
  <c r="Y43" i="27"/>
  <c r="Y53" i="27"/>
  <c r="Y24" i="27"/>
  <c r="Y18" i="27"/>
  <c r="Y16" i="27"/>
  <c r="Y34" i="27"/>
  <c r="Y23" i="27"/>
  <c r="Y22" i="27"/>
  <c r="Y11" i="27"/>
  <c r="Y36" i="27"/>
  <c r="Y6" i="27"/>
  <c r="Y4" i="27"/>
  <c r="AG98" i="27"/>
  <c r="AG107" i="27"/>
  <c r="AG96" i="27"/>
  <c r="AG92" i="27"/>
  <c r="AG109" i="27"/>
  <c r="AG106" i="27"/>
  <c r="AG105" i="27"/>
  <c r="AG93" i="27"/>
  <c r="AG95" i="27"/>
  <c r="AG87" i="27"/>
  <c r="AG88" i="27"/>
  <c r="AG91" i="27"/>
  <c r="AG72" i="27"/>
  <c r="AG69" i="27"/>
  <c r="AG75" i="27"/>
  <c r="AG74" i="27"/>
  <c r="AG61" i="27"/>
  <c r="AG55" i="27"/>
  <c r="AG84" i="27"/>
  <c r="AG78" i="27"/>
  <c r="AG57" i="27"/>
  <c r="AG86" i="27"/>
  <c r="AG76" i="27"/>
  <c r="AG65" i="27"/>
  <c r="AG56" i="27"/>
  <c r="AG51" i="27"/>
  <c r="AG49" i="27"/>
  <c r="AG47" i="27"/>
  <c r="AG41" i="27"/>
  <c r="AG67" i="27"/>
  <c r="AG23" i="27"/>
  <c r="AG50" i="27"/>
  <c r="AG27" i="27"/>
  <c r="AG6" i="27"/>
  <c r="AG38" i="27"/>
  <c r="AG42" i="27"/>
  <c r="AG28" i="27"/>
  <c r="AG16" i="27"/>
  <c r="AG45" i="27"/>
  <c r="AG18" i="27"/>
  <c r="AG14" i="27"/>
  <c r="AG11" i="27"/>
  <c r="AG7" i="27"/>
  <c r="AO109" i="27"/>
  <c r="AO96" i="27"/>
  <c r="AO110" i="27"/>
  <c r="AO105" i="27"/>
  <c r="AO95" i="27"/>
  <c r="AO93" i="27"/>
  <c r="AO92" i="27"/>
  <c r="AO99" i="27"/>
  <c r="AO107" i="27"/>
  <c r="AO91" i="27"/>
  <c r="AO82" i="27"/>
  <c r="AO87" i="27"/>
  <c r="AO74" i="27"/>
  <c r="AO69" i="27"/>
  <c r="AO86" i="27"/>
  <c r="AO71" i="27"/>
  <c r="AO65" i="27"/>
  <c r="AO63" i="27"/>
  <c r="AO55" i="27"/>
  <c r="AO61" i="27"/>
  <c r="AO50" i="27"/>
  <c r="AO49" i="27"/>
  <c r="AO64" i="27"/>
  <c r="AO57" i="27"/>
  <c r="AO42" i="27"/>
  <c r="AO28" i="27"/>
  <c r="AO27" i="27"/>
  <c r="AO26" i="27"/>
  <c r="AO56" i="27"/>
  <c r="AO20" i="27"/>
  <c r="AO18" i="27"/>
  <c r="AO11" i="27"/>
  <c r="AO31" i="27"/>
  <c r="AO15" i="27"/>
  <c r="AO47" i="27"/>
  <c r="AO23" i="27"/>
  <c r="AO8" i="27"/>
  <c r="AO6" i="27"/>
  <c r="AO4" i="27"/>
  <c r="AO16" i="27"/>
  <c r="A15" i="25"/>
  <c r="A28" i="24"/>
  <c r="A31" i="25"/>
  <c r="A60" i="24"/>
  <c r="A14" i="25"/>
  <c r="O4" i="27"/>
  <c r="O6" i="27"/>
  <c r="G23" i="27"/>
  <c r="AE31" i="27"/>
  <c r="AC41" i="27"/>
  <c r="O45" i="27"/>
  <c r="AE64" i="27"/>
  <c r="A26" i="25"/>
  <c r="A50" i="24"/>
  <c r="Q4" i="27"/>
  <c r="AI15" i="27"/>
  <c r="G22" i="27"/>
  <c r="Q23" i="27"/>
  <c r="I26" i="27"/>
  <c r="AR109" i="3"/>
  <c r="AJ109" i="3"/>
  <c r="AB109" i="3"/>
  <c r="U109" i="3"/>
  <c r="M109" i="3"/>
  <c r="E109" i="3"/>
  <c r="J109" i="3"/>
  <c r="S109" i="3"/>
  <c r="AA109" i="3"/>
  <c r="AK109" i="3"/>
  <c r="AT109" i="3"/>
  <c r="A7" i="25"/>
  <c r="A12" i="24"/>
  <c r="A23" i="25"/>
  <c r="A44" i="24"/>
  <c r="A30" i="25"/>
  <c r="AG8" i="27"/>
  <c r="AF10" i="27"/>
  <c r="AO10" i="27"/>
  <c r="AJ12" i="27"/>
  <c r="AO13" i="27"/>
  <c r="AG13" i="27"/>
  <c r="Y13" i="27"/>
  <c r="R13" i="27"/>
  <c r="J13" i="27"/>
  <c r="B13" i="27"/>
  <c r="AJ13" i="27"/>
  <c r="AA13" i="27"/>
  <c r="S13" i="27"/>
  <c r="I13" i="27"/>
  <c r="AI13" i="27"/>
  <c r="Z13" i="27"/>
  <c r="Q13" i="27"/>
  <c r="H13" i="27"/>
  <c r="AE13" i="27"/>
  <c r="U13" i="27"/>
  <c r="G13" i="27"/>
  <c r="AD13" i="27"/>
  <c r="T13" i="27"/>
  <c r="F13" i="27"/>
  <c r="AN13" i="27"/>
  <c r="AC13" i="27"/>
  <c r="P13" i="27"/>
  <c r="E13" i="27"/>
  <c r="AM13" i="27"/>
  <c r="AB13" i="27"/>
  <c r="O13" i="27"/>
  <c r="D13" i="27"/>
  <c r="AL13" i="27"/>
  <c r="X13" i="27" a="1"/>
  <c r="X13" i="27" s="1"/>
  <c r="N13" i="27"/>
  <c r="C13" i="27"/>
  <c r="AH13" i="27"/>
  <c r="W13" i="27"/>
  <c r="L13" i="27"/>
  <c r="O20" i="27"/>
  <c r="AO30" i="27"/>
  <c r="Q34" i="27"/>
  <c r="Q43" i="27"/>
  <c r="A18" i="25"/>
  <c r="A34" i="24"/>
  <c r="AE4" i="27"/>
  <c r="G14" i="27"/>
  <c r="G16" i="27"/>
  <c r="AO17" i="27"/>
  <c r="AG17" i="27"/>
  <c r="Y17" i="27"/>
  <c r="R17" i="27"/>
  <c r="J17" i="27"/>
  <c r="B17" i="27"/>
  <c r="AF17" i="27"/>
  <c r="O17" i="27"/>
  <c r="F17" i="27"/>
  <c r="AN17" i="27"/>
  <c r="AE17" i="27"/>
  <c r="W17" i="27"/>
  <c r="N17" i="27"/>
  <c r="E17" i="27"/>
  <c r="AH17" i="27"/>
  <c r="U17" i="27"/>
  <c r="I17" i="27"/>
  <c r="AD17" i="27"/>
  <c r="T17" i="27"/>
  <c r="H17" i="27"/>
  <c r="AC17" i="27"/>
  <c r="S17" i="27"/>
  <c r="G17" i="27"/>
  <c r="AM17" i="27"/>
  <c r="AB17" i="27"/>
  <c r="Q17" i="27"/>
  <c r="D17" i="27"/>
  <c r="AL17" i="27"/>
  <c r="AA17" i="27"/>
  <c r="P17" i="27"/>
  <c r="C17" i="27"/>
  <c r="AJ17" i="27"/>
  <c r="X17" i="27" a="1"/>
  <c r="X17" i="27" s="1"/>
  <c r="L17" i="27"/>
  <c r="I27" i="27"/>
  <c r="AO34" i="27"/>
  <c r="A19" i="25"/>
  <c r="A36" i="24"/>
  <c r="G12" i="27"/>
  <c r="M13" i="27"/>
  <c r="Q14" i="27"/>
  <c r="K17" i="27"/>
  <c r="I24" i="27"/>
  <c r="Q27" i="27"/>
  <c r="AO32" i="27"/>
  <c r="O18" i="27"/>
  <c r="R109" i="27"/>
  <c r="R92" i="27"/>
  <c r="R95" i="27"/>
  <c r="R97" i="27"/>
  <c r="R103" i="27"/>
  <c r="R98" i="27"/>
  <c r="R82" i="27"/>
  <c r="R87" i="27"/>
  <c r="R105" i="27"/>
  <c r="R78" i="27"/>
  <c r="R75" i="27"/>
  <c r="R74" i="27"/>
  <c r="R88" i="27"/>
  <c r="R65" i="27"/>
  <c r="R93" i="27"/>
  <c r="R94" i="27"/>
  <c r="R83" i="27"/>
  <c r="R61" i="27"/>
  <c r="R69" i="27"/>
  <c r="R54" i="27"/>
  <c r="R53" i="27"/>
  <c r="R51" i="27"/>
  <c r="R50" i="27"/>
  <c r="R49" i="27"/>
  <c r="R60" i="27"/>
  <c r="R72" i="27"/>
  <c r="R57" i="27"/>
  <c r="R56" i="27"/>
  <c r="R45" i="27"/>
  <c r="R43" i="27"/>
  <c r="R23" i="27"/>
  <c r="R18" i="27"/>
  <c r="R28" i="27"/>
  <c r="R27" i="27"/>
  <c r="R26" i="27"/>
  <c r="E107" i="27"/>
  <c r="E100" i="27"/>
  <c r="E105" i="27"/>
  <c r="E97" i="27"/>
  <c r="E98" i="27"/>
  <c r="E103" i="27"/>
  <c r="E95" i="27"/>
  <c r="E96" i="27"/>
  <c r="E89" i="27"/>
  <c r="E109" i="27"/>
  <c r="E93" i="27"/>
  <c r="E87" i="27"/>
  <c r="E78" i="27"/>
  <c r="E81" i="27"/>
  <c r="E57" i="27"/>
  <c r="E88" i="27"/>
  <c r="E77" i="27"/>
  <c r="E61" i="27"/>
  <c r="E90" i="27"/>
  <c r="E85" i="27"/>
  <c r="E69" i="27"/>
  <c r="E92" i="27"/>
  <c r="E74" i="27"/>
  <c r="E72" i="27"/>
  <c r="E76" i="27"/>
  <c r="E65" i="27"/>
  <c r="E54" i="27"/>
  <c r="E53" i="27"/>
  <c r="E30" i="27"/>
  <c r="E29" i="27"/>
  <c r="E33" i="27"/>
  <c r="E28" i="27"/>
  <c r="E21" i="27"/>
  <c r="E43" i="27"/>
  <c r="E71" i="27"/>
  <c r="E51" i="27"/>
  <c r="E50" i="27"/>
  <c r="E47" i="27"/>
  <c r="E42" i="27"/>
  <c r="E37" i="27"/>
  <c r="E49" i="27"/>
  <c r="E44" i="27"/>
  <c r="M109" i="27"/>
  <c r="M107" i="27"/>
  <c r="M98" i="27"/>
  <c r="M93" i="27"/>
  <c r="M111" i="27"/>
  <c r="M95" i="27"/>
  <c r="M106" i="27"/>
  <c r="M102" i="27"/>
  <c r="M88" i="27"/>
  <c r="M72" i="27"/>
  <c r="M112" i="27"/>
  <c r="M92" i="27"/>
  <c r="M91" i="27"/>
  <c r="M75" i="27"/>
  <c r="M87" i="27"/>
  <c r="M78" i="27"/>
  <c r="M61" i="27"/>
  <c r="M65" i="27"/>
  <c r="M76" i="27"/>
  <c r="M69" i="27"/>
  <c r="M71" i="27"/>
  <c r="M73" i="27"/>
  <c r="M56" i="27"/>
  <c r="M68" i="27"/>
  <c r="M64" i="27"/>
  <c r="M57" i="27"/>
  <c r="M79" i="27"/>
  <c r="M54" i="27"/>
  <c r="M53" i="27"/>
  <c r="M26" i="27"/>
  <c r="M25" i="27"/>
  <c r="M66" i="27"/>
  <c r="M52" i="27"/>
  <c r="M51" i="27"/>
  <c r="M33" i="27"/>
  <c r="M44" i="27"/>
  <c r="U93" i="27"/>
  <c r="U98" i="27"/>
  <c r="U110" i="27"/>
  <c r="U109" i="27"/>
  <c r="U95" i="27"/>
  <c r="U105" i="27"/>
  <c r="U106" i="27"/>
  <c r="U87" i="27"/>
  <c r="U85" i="27"/>
  <c r="U76" i="27"/>
  <c r="U92" i="27"/>
  <c r="U91" i="27"/>
  <c r="U83" i="27"/>
  <c r="U89" i="27"/>
  <c r="U88" i="27"/>
  <c r="U81" i="27"/>
  <c r="U100" i="27"/>
  <c r="U90" i="27"/>
  <c r="U74" i="27"/>
  <c r="U69" i="27"/>
  <c r="U82" i="27"/>
  <c r="U86" i="27"/>
  <c r="U84" i="27"/>
  <c r="U56" i="27"/>
  <c r="U68" i="27"/>
  <c r="U102" i="27"/>
  <c r="U51" i="27"/>
  <c r="U49" i="27"/>
  <c r="U62" i="27"/>
  <c r="U45" i="27"/>
  <c r="U60" i="27"/>
  <c r="U58" i="27"/>
  <c r="U61" i="27"/>
  <c r="U23" i="27"/>
  <c r="U44" i="27"/>
  <c r="U40" i="27"/>
  <c r="U57" i="27"/>
  <c r="U25" i="27"/>
  <c r="U29" i="27"/>
  <c r="U32" i="27"/>
  <c r="AC109" i="27"/>
  <c r="AC100" i="27"/>
  <c r="AC105" i="27"/>
  <c r="AC93" i="27"/>
  <c r="AC103" i="27"/>
  <c r="AC95" i="27"/>
  <c r="AC92" i="27"/>
  <c r="AC96" i="27"/>
  <c r="AC82" i="27"/>
  <c r="AC78" i="27"/>
  <c r="AC97" i="27"/>
  <c r="AC76" i="27"/>
  <c r="AC74" i="27"/>
  <c r="AC85" i="27"/>
  <c r="AC98" i="27"/>
  <c r="AC88" i="27"/>
  <c r="AC86" i="27"/>
  <c r="AC81" i="27"/>
  <c r="AC89" i="27"/>
  <c r="AC65" i="27"/>
  <c r="AC63" i="27"/>
  <c r="AC69" i="27"/>
  <c r="AC58" i="27"/>
  <c r="AC57" i="27"/>
  <c r="AC73" i="27"/>
  <c r="AC53" i="27"/>
  <c r="AC54" i="27"/>
  <c r="AC51" i="27"/>
  <c r="AC49" i="27"/>
  <c r="AC45" i="27"/>
  <c r="AC61" i="27"/>
  <c r="AC37" i="27"/>
  <c r="AC33" i="27"/>
  <c r="AC55" i="27"/>
  <c r="AC66" i="27"/>
  <c r="AC18" i="27"/>
  <c r="AC26" i="27"/>
  <c r="AC25" i="27"/>
  <c r="AC62" i="27"/>
  <c r="AC40" i="27"/>
  <c r="AC28" i="27"/>
  <c r="AK111" i="27"/>
  <c r="AK109" i="27"/>
  <c r="AK93" i="27"/>
  <c r="AK108" i="27"/>
  <c r="AK97" i="27"/>
  <c r="AK103" i="27"/>
  <c r="AK100" i="27"/>
  <c r="AK101" i="27"/>
  <c r="AK99" i="27"/>
  <c r="AK96" i="27"/>
  <c r="AK88" i="27"/>
  <c r="AK91" i="27"/>
  <c r="AK86" i="27"/>
  <c r="AK78" i="27"/>
  <c r="AK94" i="27"/>
  <c r="AK76" i="27"/>
  <c r="AK92" i="27"/>
  <c r="AK61" i="27"/>
  <c r="AK65" i="27"/>
  <c r="AK85" i="27"/>
  <c r="AK90" i="27"/>
  <c r="AK58" i="27"/>
  <c r="AK53" i="27"/>
  <c r="AK67" i="27"/>
  <c r="AK51" i="27"/>
  <c r="AK49" i="27"/>
  <c r="AK37" i="27"/>
  <c r="AK33" i="27"/>
  <c r="AK73" i="27"/>
  <c r="AK41" i="27"/>
  <c r="AK28" i="27"/>
  <c r="AK57" i="27"/>
  <c r="AK48" i="27"/>
  <c r="AK54" i="27"/>
  <c r="AK26" i="27"/>
  <c r="AK25" i="27"/>
  <c r="P4" i="27"/>
  <c r="AK4" i="27"/>
  <c r="U5" i="27"/>
  <c r="AE5" i="27"/>
  <c r="AM8" i="27"/>
  <c r="W9" i="27"/>
  <c r="AH9" i="27"/>
  <c r="R10" i="27"/>
  <c r="AN10" i="27"/>
  <c r="AB12" i="27"/>
  <c r="AM12" i="27"/>
  <c r="R14" i="27"/>
  <c r="AK15" i="27"/>
  <c r="AC15" i="27"/>
  <c r="V15" i="27"/>
  <c r="N15" i="27"/>
  <c r="F15" i="27"/>
  <c r="AH15" i="27"/>
  <c r="Y15" i="27"/>
  <c r="Q15" i="27"/>
  <c r="H15" i="27"/>
  <c r="AG15" i="27"/>
  <c r="X15" i="27" a="1"/>
  <c r="X15" i="27" s="1"/>
  <c r="P15" i="27"/>
  <c r="G15" i="27"/>
  <c r="L15" i="27"/>
  <c r="AJ15" i="27"/>
  <c r="E18" i="27"/>
  <c r="R20" i="27"/>
  <c r="AF21" i="27"/>
  <c r="AH22" i="27"/>
  <c r="E23" i="27"/>
  <c r="AC24" i="27"/>
  <c r="G25" i="27"/>
  <c r="E26" i="27"/>
  <c r="AH29" i="27"/>
  <c r="R30" i="27"/>
  <c r="U33" i="27"/>
  <c r="M34" i="27"/>
  <c r="AF40" i="27"/>
  <c r="AJ47" i="27"/>
  <c r="X51" i="27" a="1"/>
  <c r="X51" i="27" s="1"/>
  <c r="AH105" i="27"/>
  <c r="AH100" i="27"/>
  <c r="AH98" i="27"/>
  <c r="AH96" i="27"/>
  <c r="AH102" i="27"/>
  <c r="AH94" i="27"/>
  <c r="AH88" i="27"/>
  <c r="AH103" i="27"/>
  <c r="AH85" i="27"/>
  <c r="AH83" i="27"/>
  <c r="AH93" i="27"/>
  <c r="AH89" i="27"/>
  <c r="AH77" i="27"/>
  <c r="AH65" i="27"/>
  <c r="AH74" i="27"/>
  <c r="AH72" i="27"/>
  <c r="AH69" i="27"/>
  <c r="AH58" i="27"/>
  <c r="AH79" i="27"/>
  <c r="AH84" i="27"/>
  <c r="AH87" i="27"/>
  <c r="AH75" i="27"/>
  <c r="AH92" i="27"/>
  <c r="AH76" i="27"/>
  <c r="AH57" i="27"/>
  <c r="AH54" i="27"/>
  <c r="AH61" i="27"/>
  <c r="AH55" i="27"/>
  <c r="AH44" i="27"/>
  <c r="AH53" i="27"/>
  <c r="AH50" i="27"/>
  <c r="AH49" i="27"/>
  <c r="AH27" i="27"/>
  <c r="AH26" i="27"/>
  <c r="AH25" i="27"/>
  <c r="AH40" i="27"/>
  <c r="AH33" i="27"/>
  <c r="AH45" i="27"/>
  <c r="G109" i="27"/>
  <c r="G105" i="27"/>
  <c r="G110" i="27"/>
  <c r="G97" i="27"/>
  <c r="G92" i="27"/>
  <c r="G100" i="27"/>
  <c r="G98" i="27"/>
  <c r="G95" i="27"/>
  <c r="G103" i="27"/>
  <c r="G91" i="27"/>
  <c r="G89" i="27"/>
  <c r="G87" i="27"/>
  <c r="G96" i="27"/>
  <c r="G85" i="27"/>
  <c r="G76" i="27"/>
  <c r="G75" i="27"/>
  <c r="G88" i="27"/>
  <c r="G83" i="27"/>
  <c r="G65" i="27"/>
  <c r="G69" i="27"/>
  <c r="G72" i="27"/>
  <c r="G61" i="27"/>
  <c r="G57" i="27"/>
  <c r="G53" i="27"/>
  <c r="G51" i="27"/>
  <c r="G49" i="27"/>
  <c r="G44" i="27"/>
  <c r="G74" i="27"/>
  <c r="G56" i="27"/>
  <c r="G50" i="27"/>
  <c r="G40" i="27"/>
  <c r="G32" i="27"/>
  <c r="G31" i="27"/>
  <c r="G55" i="27"/>
  <c r="G47" i="27"/>
  <c r="G37" i="27"/>
  <c r="G107" i="27"/>
  <c r="G29" i="27"/>
  <c r="O98" i="27"/>
  <c r="O109" i="27"/>
  <c r="O110" i="27"/>
  <c r="O92" i="27"/>
  <c r="O95" i="27"/>
  <c r="O96" i="27"/>
  <c r="O100" i="27"/>
  <c r="O99" i="27"/>
  <c r="O86" i="27"/>
  <c r="O105" i="27"/>
  <c r="O78" i="27"/>
  <c r="O97" i="27"/>
  <c r="O85" i="27"/>
  <c r="O57" i="27"/>
  <c r="O87" i="27"/>
  <c r="O61" i="27"/>
  <c r="O76" i="27"/>
  <c r="O69" i="27"/>
  <c r="O81" i="27"/>
  <c r="O77" i="27"/>
  <c r="O60" i="27"/>
  <c r="O89" i="27"/>
  <c r="O65" i="27"/>
  <c r="O55" i="27"/>
  <c r="O79" i="27"/>
  <c r="O63" i="27"/>
  <c r="O56" i="27"/>
  <c r="O74" i="27"/>
  <c r="O44" i="27"/>
  <c r="O50" i="27"/>
  <c r="O47" i="27"/>
  <c r="O42" i="27"/>
  <c r="O29" i="27"/>
  <c r="O52" i="27"/>
  <c r="O51" i="27"/>
  <c r="O33" i="27"/>
  <c r="O28" i="27"/>
  <c r="O27" i="27"/>
  <c r="O41" i="27"/>
  <c r="O39" i="27"/>
  <c r="O49" i="27"/>
  <c r="O68" i="27"/>
  <c r="O37" i="27"/>
  <c r="W105" i="27"/>
  <c r="W107" i="27"/>
  <c r="W98" i="27"/>
  <c r="W96" i="27"/>
  <c r="W108" i="27"/>
  <c r="W111" i="27"/>
  <c r="W103" i="27"/>
  <c r="W109" i="27"/>
  <c r="W92" i="27"/>
  <c r="W91" i="27"/>
  <c r="W89" i="27"/>
  <c r="W88" i="27"/>
  <c r="W86" i="27"/>
  <c r="W76" i="27"/>
  <c r="W61" i="27"/>
  <c r="W77" i="27"/>
  <c r="W75" i="27"/>
  <c r="W79" i="27"/>
  <c r="W78" i="27"/>
  <c r="W65" i="27"/>
  <c r="W63" i="27"/>
  <c r="W74" i="27"/>
  <c r="W60" i="27"/>
  <c r="W55" i="27"/>
  <c r="W95" i="27"/>
  <c r="W57" i="27"/>
  <c r="W67" i="27"/>
  <c r="W53" i="27"/>
  <c r="W72" i="27"/>
  <c r="W69" i="27"/>
  <c r="W52" i="27"/>
  <c r="W51" i="27"/>
  <c r="W44" i="27"/>
  <c r="W37" i="27"/>
  <c r="W25" i="27"/>
  <c r="W21" i="27"/>
  <c r="W49" i="27"/>
  <c r="W43" i="27"/>
  <c r="W33" i="27"/>
  <c r="W47" i="27"/>
  <c r="AE100" i="27"/>
  <c r="AE98" i="27"/>
  <c r="AE96" i="27"/>
  <c r="AE107" i="27"/>
  <c r="AE102" i="27"/>
  <c r="AE87" i="27"/>
  <c r="AE85" i="27"/>
  <c r="AE83" i="27"/>
  <c r="AE81" i="27"/>
  <c r="AE69" i="27"/>
  <c r="AE93" i="27"/>
  <c r="AE72" i="27"/>
  <c r="AE95" i="27"/>
  <c r="AE57" i="27"/>
  <c r="AE62" i="27"/>
  <c r="AE60" i="27"/>
  <c r="AE61" i="27"/>
  <c r="AE92" i="27"/>
  <c r="AE58" i="27"/>
  <c r="AE56" i="27"/>
  <c r="AE84" i="27"/>
  <c r="AE71" i="27"/>
  <c r="AE66" i="27"/>
  <c r="AE89" i="27"/>
  <c r="AE21" i="27"/>
  <c r="AE68" i="27"/>
  <c r="AE47" i="27"/>
  <c r="AE37" i="27"/>
  <c r="AE29" i="27"/>
  <c r="AE65" i="27"/>
  <c r="AE28" i="27"/>
  <c r="AE27" i="27"/>
  <c r="AE43" i="27"/>
  <c r="AM111" i="27"/>
  <c r="AM93" i="27"/>
  <c r="AM110" i="27"/>
  <c r="AM94" i="27"/>
  <c r="AM95" i="27"/>
  <c r="AM92" i="27"/>
  <c r="AM76" i="27"/>
  <c r="AM75" i="27"/>
  <c r="AM98" i="27"/>
  <c r="AM87" i="27"/>
  <c r="AM69" i="27"/>
  <c r="AM83" i="27"/>
  <c r="AM96" i="27"/>
  <c r="AM99" i="27"/>
  <c r="AM88" i="27"/>
  <c r="AM73" i="27"/>
  <c r="AM61" i="27"/>
  <c r="AM55" i="27"/>
  <c r="AM81" i="27"/>
  <c r="AM51" i="27"/>
  <c r="AM50" i="27"/>
  <c r="AM65" i="27"/>
  <c r="AM54" i="27"/>
  <c r="AM62" i="27"/>
  <c r="AM60" i="27"/>
  <c r="AM57" i="27"/>
  <c r="AM56" i="27"/>
  <c r="AM33" i="27"/>
  <c r="AM23" i="27"/>
  <c r="AM44" i="27"/>
  <c r="AM25" i="27"/>
  <c r="AM28" i="27"/>
  <c r="AM27" i="27"/>
  <c r="H4" i="27"/>
  <c r="R4" i="27"/>
  <c r="W5" i="27"/>
  <c r="E6" i="27"/>
  <c r="AC6" i="27"/>
  <c r="X7" i="27" a="1"/>
  <c r="X7" i="27" s="1"/>
  <c r="AI7" i="27"/>
  <c r="X9" i="27" a="1"/>
  <c r="X9" i="27" s="1"/>
  <c r="M11" i="27"/>
  <c r="AI11" i="27"/>
  <c r="H12" i="27"/>
  <c r="S12" i="27"/>
  <c r="AD12" i="27"/>
  <c r="C15" i="27"/>
  <c r="O15" i="27"/>
  <c r="AA15" i="27"/>
  <c r="AM15" i="27"/>
  <c r="H16" i="27"/>
  <c r="AF16" i="27"/>
  <c r="G18" i="27"/>
  <c r="U18" i="27"/>
  <c r="G21" i="27"/>
  <c r="AI21" i="27"/>
  <c r="AK22" i="27"/>
  <c r="H23" i="27"/>
  <c r="AI25" i="27"/>
  <c r="M29" i="27"/>
  <c r="AM29" i="27"/>
  <c r="AH31" i="27"/>
  <c r="R32" i="27"/>
  <c r="U34" i="27"/>
  <c r="AI36" i="27"/>
  <c r="AA36" i="27"/>
  <c r="T36" i="27"/>
  <c r="L36" i="27"/>
  <c r="D36" i="27"/>
  <c r="AH36" i="27"/>
  <c r="Z36" i="27"/>
  <c r="S36" i="27"/>
  <c r="K36" i="27"/>
  <c r="C36" i="27"/>
  <c r="AM36" i="27"/>
  <c r="AE36" i="27"/>
  <c r="P36" i="27"/>
  <c r="H36" i="27"/>
  <c r="AO36" i="27"/>
  <c r="AC36" i="27"/>
  <c r="Q36" i="27"/>
  <c r="E36" i="27"/>
  <c r="AN36" i="27"/>
  <c r="AB36" i="27"/>
  <c r="O36" i="27"/>
  <c r="B36" i="27"/>
  <c r="AK36" i="27"/>
  <c r="X36" i="27" a="1"/>
  <c r="X36" i="27" s="1"/>
  <c r="M36" i="27"/>
  <c r="AJ36" i="27"/>
  <c r="W36" i="27"/>
  <c r="J36" i="27"/>
  <c r="AF36" i="27"/>
  <c r="U36" i="27"/>
  <c r="G36" i="27"/>
  <c r="AG36" i="27"/>
  <c r="R38" i="27"/>
  <c r="AI39" i="27"/>
  <c r="W42" i="27"/>
  <c r="M49" i="27"/>
  <c r="AI54" i="27"/>
  <c r="AK69" i="27"/>
  <c r="I81" i="3"/>
  <c r="Q81" i="3"/>
  <c r="X81" i="3" a="1"/>
  <c r="X81" i="3" s="1"/>
  <c r="AF81" i="3"/>
  <c r="AN81" i="3"/>
  <c r="I89" i="3"/>
  <c r="Q89" i="3"/>
  <c r="X89" i="3" a="1"/>
  <c r="X89" i="3" s="1"/>
  <c r="AF89" i="3"/>
  <c r="AN89" i="3"/>
  <c r="I97" i="3"/>
  <c r="Q97" i="3"/>
  <c r="X97" i="3" a="1"/>
  <c r="X97" i="3" s="1"/>
  <c r="AF97" i="3"/>
  <c r="AN97" i="3"/>
  <c r="I105" i="3"/>
  <c r="Q105" i="3"/>
  <c r="X105" i="3" a="1"/>
  <c r="X105" i="3" s="1"/>
  <c r="AF105" i="3"/>
  <c r="AN105" i="3"/>
  <c r="H103" i="27"/>
  <c r="H92" i="27"/>
  <c r="H100" i="27"/>
  <c r="H99" i="27"/>
  <c r="H98" i="27"/>
  <c r="H93" i="27"/>
  <c r="H94" i="27"/>
  <c r="H97" i="27"/>
  <c r="H96" i="27"/>
  <c r="H89" i="27"/>
  <c r="H87" i="27"/>
  <c r="H85" i="27"/>
  <c r="H76" i="27"/>
  <c r="H75" i="27"/>
  <c r="H88" i="27"/>
  <c r="H83" i="27"/>
  <c r="H81" i="27"/>
  <c r="H107" i="27"/>
  <c r="H69" i="27"/>
  <c r="H72" i="27"/>
  <c r="H56" i="27"/>
  <c r="H65" i="27"/>
  <c r="H84" i="27"/>
  <c r="H58" i="27"/>
  <c r="H57" i="27"/>
  <c r="H61" i="27"/>
  <c r="H54" i="27"/>
  <c r="H44" i="27"/>
  <c r="H50" i="27"/>
  <c r="H55" i="27"/>
  <c r="H35" i="27"/>
  <c r="H43" i="27"/>
  <c r="H25" i="27"/>
  <c r="H33" i="27"/>
  <c r="H28" i="27"/>
  <c r="H27" i="27"/>
  <c r="P103" i="27"/>
  <c r="P100" i="27"/>
  <c r="P107" i="27"/>
  <c r="P96" i="27"/>
  <c r="P108" i="27"/>
  <c r="P102" i="27"/>
  <c r="P98" i="27"/>
  <c r="P92" i="27"/>
  <c r="P89" i="27"/>
  <c r="P95" i="27"/>
  <c r="P93" i="27"/>
  <c r="P99" i="27"/>
  <c r="P97" i="27"/>
  <c r="P91" i="27"/>
  <c r="P87" i="27"/>
  <c r="P76" i="27"/>
  <c r="P69" i="27"/>
  <c r="P88" i="27"/>
  <c r="P75" i="27"/>
  <c r="P72" i="27"/>
  <c r="P61" i="27"/>
  <c r="P65" i="27"/>
  <c r="P85" i="27"/>
  <c r="P57" i="27"/>
  <c r="P44" i="27"/>
  <c r="P51" i="27"/>
  <c r="P55" i="27"/>
  <c r="P33" i="27"/>
  <c r="P28" i="27"/>
  <c r="P27" i="27"/>
  <c r="P50" i="27"/>
  <c r="P83" i="27"/>
  <c r="P40" i="27"/>
  <c r="P25" i="27"/>
  <c r="X105" i="27" a="1"/>
  <c r="X105" i="27" s="1"/>
  <c r="X110" i="27" a="1"/>
  <c r="X110" i="27" s="1"/>
  <c r="X111" i="27" a="1"/>
  <c r="X111" i="27" s="1"/>
  <c r="X109" i="27" a="1"/>
  <c r="X109" i="27" s="1"/>
  <c r="X97" i="27" a="1"/>
  <c r="X97" i="27" s="1"/>
  <c r="X108" i="27" a="1"/>
  <c r="X108" i="27" s="1"/>
  <c r="X95" i="27" a="1"/>
  <c r="X95" i="27" s="1"/>
  <c r="X100" i="27" a="1"/>
  <c r="X100" i="27" s="1"/>
  <c r="X93" i="27" a="1"/>
  <c r="X93" i="27" s="1"/>
  <c r="X96" i="27" a="1"/>
  <c r="X96" i="27" s="1"/>
  <c r="X83" i="27" a="1"/>
  <c r="X83" i="27" s="1"/>
  <c r="X90" i="27" a="1"/>
  <c r="X90" i="27" s="1"/>
  <c r="X58" i="27" a="1"/>
  <c r="X58" i="27" s="1"/>
  <c r="X85" i="27" a="1"/>
  <c r="X85" i="27" s="1"/>
  <c r="X75" i="27" a="1"/>
  <c r="X75" i="27" s="1"/>
  <c r="X82" i="27" a="1"/>
  <c r="X82" i="27" s="1"/>
  <c r="X78" i="27" a="1"/>
  <c r="X78" i="27" s="1"/>
  <c r="X72" i="27" a="1"/>
  <c r="X72" i="27" s="1"/>
  <c r="X55" i="27" a="1"/>
  <c r="X55" i="27" s="1"/>
  <c r="X44" i="27" a="1"/>
  <c r="X44" i="27" s="1"/>
  <c r="X80" i="27" a="1"/>
  <c r="X80" i="27" s="1"/>
  <c r="X50" i="27" a="1"/>
  <c r="X50" i="27" s="1"/>
  <c r="X49" i="27" a="1"/>
  <c r="X49" i="27" s="1"/>
  <c r="X40" i="27" a="1"/>
  <c r="X40" i="27" s="1"/>
  <c r="X28" i="27" a="1"/>
  <c r="X28" i="27" s="1"/>
  <c r="X27" i="27" a="1"/>
  <c r="X27" i="27" s="1"/>
  <c r="X26" i="27" a="1"/>
  <c r="X26" i="27" s="1"/>
  <c r="X45" i="27" a="1"/>
  <c r="X45" i="27" s="1"/>
  <c r="X38" i="27" a="1"/>
  <c r="X38" i="27" s="1"/>
  <c r="X47" i="27" a="1"/>
  <c r="X47" i="27" s="1"/>
  <c r="X41" i="27" a="1"/>
  <c r="X41" i="27" s="1"/>
  <c r="X23" i="27" a="1"/>
  <c r="X23" i="27" s="1"/>
  <c r="AF109" i="27"/>
  <c r="AF96" i="27"/>
  <c r="AF107" i="27"/>
  <c r="AF102" i="27"/>
  <c r="AF105" i="27"/>
  <c r="AF95" i="27"/>
  <c r="AF93" i="27"/>
  <c r="AF91" i="27"/>
  <c r="AF89" i="27"/>
  <c r="AF77" i="27"/>
  <c r="AF104" i="27"/>
  <c r="AF82" i="27"/>
  <c r="AF78" i="27"/>
  <c r="AF62" i="27"/>
  <c r="AF49" i="27"/>
  <c r="AF76" i="27"/>
  <c r="AF54" i="27"/>
  <c r="AF68" i="27"/>
  <c r="AF55" i="27"/>
  <c r="AF44" i="27"/>
  <c r="AF63" i="27"/>
  <c r="AF80" i="27"/>
  <c r="AF42" i="27"/>
  <c r="AF35" i="27"/>
  <c r="AF47" i="27"/>
  <c r="AF52" i="27"/>
  <c r="AF51" i="27"/>
  <c r="AN109" i="27"/>
  <c r="AN100" i="27"/>
  <c r="AN98" i="27"/>
  <c r="AN107" i="27"/>
  <c r="AN103" i="27"/>
  <c r="AN95" i="27"/>
  <c r="AN97" i="27"/>
  <c r="AN96" i="27"/>
  <c r="AN112" i="27"/>
  <c r="AN111" i="27"/>
  <c r="AN93" i="27"/>
  <c r="AN89" i="27"/>
  <c r="AN78" i="27"/>
  <c r="AN76" i="27"/>
  <c r="AN75" i="27"/>
  <c r="AN74" i="27"/>
  <c r="AN87" i="27"/>
  <c r="AN85" i="27"/>
  <c r="AN88" i="27"/>
  <c r="AN83" i="27"/>
  <c r="AN58" i="27"/>
  <c r="AN56" i="27"/>
  <c r="AN55" i="27"/>
  <c r="AN81" i="27"/>
  <c r="AN53" i="27"/>
  <c r="AN51" i="27"/>
  <c r="AN49" i="27"/>
  <c r="AN54" i="27"/>
  <c r="AN72" i="27"/>
  <c r="AN63" i="27"/>
  <c r="AN47" i="27"/>
  <c r="AN21" i="27"/>
  <c r="AN44" i="27"/>
  <c r="AN43" i="27"/>
  <c r="AN38" i="27"/>
  <c r="AN60" i="27"/>
  <c r="AN32" i="27"/>
  <c r="AN31" i="27"/>
  <c r="AN30" i="27"/>
  <c r="I4" i="27"/>
  <c r="S4" i="27"/>
  <c r="AO5" i="27"/>
  <c r="AG5" i="27"/>
  <c r="Y5" i="27"/>
  <c r="R5" i="27"/>
  <c r="J5" i="27"/>
  <c r="B5" i="27"/>
  <c r="AH5" i="27"/>
  <c r="X5" i="27" a="1"/>
  <c r="X5" i="27" s="1"/>
  <c r="P5" i="27"/>
  <c r="G5" i="27"/>
  <c r="AF5" i="27"/>
  <c r="O5" i="27"/>
  <c r="F5" i="27"/>
  <c r="M5" i="27"/>
  <c r="Z5" i="27"/>
  <c r="AK5" i="27"/>
  <c r="R6" i="27"/>
  <c r="AK7" i="27"/>
  <c r="AC7" i="27"/>
  <c r="V7" i="27"/>
  <c r="N7" i="27"/>
  <c r="F7" i="27"/>
  <c r="AO7" i="27"/>
  <c r="AF7" i="27"/>
  <c r="O7" i="27"/>
  <c r="E7" i="27"/>
  <c r="AN7" i="27"/>
  <c r="AE7" i="27"/>
  <c r="W7" i="27"/>
  <c r="M7" i="27"/>
  <c r="D7" i="27"/>
  <c r="L7" i="27"/>
  <c r="Y7" i="27"/>
  <c r="AJ7" i="27"/>
  <c r="G8" i="27"/>
  <c r="U8" i="27"/>
  <c r="AE8" i="27"/>
  <c r="AO9" i="27"/>
  <c r="AG9" i="27"/>
  <c r="Y9" i="27"/>
  <c r="R9" i="27"/>
  <c r="J9" i="27"/>
  <c r="B9" i="27"/>
  <c r="AM9" i="27"/>
  <c r="AD9" i="27"/>
  <c r="V9" i="27"/>
  <c r="M9" i="27"/>
  <c r="D9" i="27"/>
  <c r="AL9" i="27"/>
  <c r="AC9" i="27"/>
  <c r="U9" i="27"/>
  <c r="L9" i="27"/>
  <c r="C9" i="27"/>
  <c r="O9" i="27"/>
  <c r="Z9" i="27"/>
  <c r="AK9" i="27"/>
  <c r="J10" i="27"/>
  <c r="U10" i="27"/>
  <c r="O11" i="27"/>
  <c r="AM11" i="27"/>
  <c r="I12" i="27"/>
  <c r="U12" i="27"/>
  <c r="AG12" i="27"/>
  <c r="J14" i="27"/>
  <c r="W14" i="27"/>
  <c r="D15" i="27"/>
  <c r="R15" i="27"/>
  <c r="AB15" i="27"/>
  <c r="AN15" i="27"/>
  <c r="W16" i="27"/>
  <c r="AH18" i="27"/>
  <c r="W20" i="27"/>
  <c r="H21" i="27"/>
  <c r="R24" i="27"/>
  <c r="AK24" i="27"/>
  <c r="O25" i="27"/>
  <c r="AN26" i="27"/>
  <c r="G28" i="27"/>
  <c r="P29" i="27"/>
  <c r="AM31" i="27"/>
  <c r="AE33" i="27"/>
  <c r="AC38" i="27"/>
  <c r="AM39" i="27"/>
  <c r="AI45" i="27"/>
  <c r="AI49" i="27"/>
  <c r="X52" i="27" a="1"/>
  <c r="X52" i="27" s="1"/>
  <c r="U65" i="27"/>
  <c r="AH82" i="27"/>
  <c r="U4" i="27"/>
  <c r="AF4" i="27"/>
  <c r="G6" i="27"/>
  <c r="U6" i="27"/>
  <c r="AF6" i="27"/>
  <c r="P7" i="27"/>
  <c r="AF8" i="27"/>
  <c r="E9" i="27"/>
  <c r="P9" i="27"/>
  <c r="AN9" i="27"/>
  <c r="AI10" i="27"/>
  <c r="P11" i="27"/>
  <c r="AN11" i="27"/>
  <c r="AH12" i="27"/>
  <c r="X14" i="27" a="1"/>
  <c r="X14" i="27" s="1"/>
  <c r="AI14" i="27"/>
  <c r="E15" i="27"/>
  <c r="M16" i="27"/>
  <c r="AH16" i="27"/>
  <c r="W18" i="27"/>
  <c r="AK18" i="27"/>
  <c r="AM20" i="27"/>
  <c r="AM21" i="27"/>
  <c r="AN22" i="27"/>
  <c r="M23" i="27"/>
  <c r="U24" i="27"/>
  <c r="AM24" i="27"/>
  <c r="AC30" i="27"/>
  <c r="O31" i="27"/>
  <c r="G33" i="27"/>
  <c r="AO37" i="27"/>
  <c r="AH37" i="27"/>
  <c r="U41" i="27"/>
  <c r="AN42" i="27"/>
  <c r="AM46" i="27"/>
  <c r="R55" i="27"/>
  <c r="M58" i="27"/>
  <c r="AI4" i="27"/>
  <c r="AA4" i="27"/>
  <c r="T4" i="27"/>
  <c r="L4" i="27"/>
  <c r="D4" i="27"/>
  <c r="AM4" i="27"/>
  <c r="AD4" i="27"/>
  <c r="V4" i="27"/>
  <c r="M4" i="27"/>
  <c r="C4" i="27"/>
  <c r="AL4" i="27"/>
  <c r="AC4" i="27"/>
  <c r="K4" i="27"/>
  <c r="W4" i="27"/>
  <c r="AG4" i="27"/>
  <c r="AM5" i="27"/>
  <c r="AM7" i="27"/>
  <c r="K8" i="27"/>
  <c r="W8" i="27"/>
  <c r="AM10" i="27"/>
  <c r="AE10" i="27"/>
  <c r="P10" i="27"/>
  <c r="H10" i="27"/>
  <c r="AH10" i="27"/>
  <c r="Y10" i="27"/>
  <c r="Q10" i="27"/>
  <c r="G10" i="27"/>
  <c r="AG10" i="27"/>
  <c r="X10" i="27" a="1"/>
  <c r="X10" i="27" s="1"/>
  <c r="O10" i="27"/>
  <c r="F10" i="27"/>
  <c r="L10" i="27"/>
  <c r="W10" i="27"/>
  <c r="AJ10" i="27"/>
  <c r="E11" i="27"/>
  <c r="K12" i="27"/>
  <c r="X12" i="27" a="1"/>
  <c r="X12" i="27" s="1"/>
  <c r="AM14" i="27"/>
  <c r="AE14" i="27"/>
  <c r="P14" i="27"/>
  <c r="H14" i="27"/>
  <c r="AN14" i="27"/>
  <c r="AD14" i="27"/>
  <c r="V14" i="27"/>
  <c r="M14" i="27"/>
  <c r="D14" i="27"/>
  <c r="AL14" i="27"/>
  <c r="AC14" i="27"/>
  <c r="U14" i="27"/>
  <c r="L14" i="27"/>
  <c r="C14" i="27"/>
  <c r="N14" i="27"/>
  <c r="Y14" i="27"/>
  <c r="AJ14" i="27"/>
  <c r="I15" i="27"/>
  <c r="T15" i="27"/>
  <c r="AE15" i="27"/>
  <c r="M18" i="27"/>
  <c r="X18" i="27" a="1"/>
  <c r="X18" i="27" s="1"/>
  <c r="AN18" i="27"/>
  <c r="M20" i="27"/>
  <c r="AN20" i="27"/>
  <c r="M21" i="27"/>
  <c r="AM22" i="27"/>
  <c r="AE22" i="27"/>
  <c r="P22" i="27"/>
  <c r="H22" i="27"/>
  <c r="AI22" i="27"/>
  <c r="Z22" i="27"/>
  <c r="R22" i="27"/>
  <c r="I22" i="27"/>
  <c r="AG22" i="27"/>
  <c r="X22" i="27" a="1"/>
  <c r="X22" i="27" s="1"/>
  <c r="O22" i="27"/>
  <c r="F22" i="27"/>
  <c r="AO22" i="27"/>
  <c r="AF22" i="27"/>
  <c r="W22" i="27"/>
  <c r="N22" i="27"/>
  <c r="E22" i="27"/>
  <c r="M22" i="27"/>
  <c r="AB22" i="27"/>
  <c r="O23" i="27"/>
  <c r="AE23" i="27"/>
  <c r="AO25" i="27"/>
  <c r="AN28" i="27"/>
  <c r="W29" i="27"/>
  <c r="AH30" i="27"/>
  <c r="R31" i="27"/>
  <c r="AC32" i="27"/>
  <c r="AM34" i="27"/>
  <c r="AE34" i="27"/>
  <c r="P34" i="27"/>
  <c r="H34" i="27"/>
  <c r="AL34" i="27"/>
  <c r="AD34" i="27"/>
  <c r="W34" i="27"/>
  <c r="O34" i="27"/>
  <c r="G34" i="27"/>
  <c r="AI34" i="27"/>
  <c r="AA34" i="27"/>
  <c r="T34" i="27"/>
  <c r="L34" i="27"/>
  <c r="D34" i="27"/>
  <c r="AJ34" i="27"/>
  <c r="X34" i="27" a="1"/>
  <c r="X34" i="27" s="1"/>
  <c r="K34" i="27"/>
  <c r="AH34" i="27"/>
  <c r="V34" i="27"/>
  <c r="J34" i="27"/>
  <c r="AF34" i="27"/>
  <c r="S34" i="27"/>
  <c r="F34" i="27"/>
  <c r="AC34" i="27"/>
  <c r="R34" i="27"/>
  <c r="E34" i="27"/>
  <c r="AN34" i="27"/>
  <c r="Z34" i="27"/>
  <c r="N34" i="27"/>
  <c r="B34" i="27"/>
  <c r="AG34" i="27"/>
  <c r="W35" i="27"/>
  <c r="N36" i="27"/>
  <c r="AM37" i="27"/>
  <c r="AE39" i="27"/>
  <c r="H40" i="27"/>
  <c r="AC44" i="27"/>
  <c r="H48" i="27"/>
  <c r="AE55" i="27"/>
  <c r="AM58" i="27"/>
  <c r="H62" i="27"/>
  <c r="AI105" i="27"/>
  <c r="AI108" i="27"/>
  <c r="AI98" i="27"/>
  <c r="AI92" i="27"/>
  <c r="AI109" i="27"/>
  <c r="AI106" i="27"/>
  <c r="AI100" i="27"/>
  <c r="AI97" i="27"/>
  <c r="AI93" i="27"/>
  <c r="AI110" i="27"/>
  <c r="AI85" i="27"/>
  <c r="AI83" i="27"/>
  <c r="AI81" i="27"/>
  <c r="AI89" i="27"/>
  <c r="AI86" i="27"/>
  <c r="AI94" i="27"/>
  <c r="AI75" i="27"/>
  <c r="AI74" i="27"/>
  <c r="AI58" i="27"/>
  <c r="AI78" i="27"/>
  <c r="AI56" i="27"/>
  <c r="AI68" i="27"/>
  <c r="AI82" i="27"/>
  <c r="AI87" i="27"/>
  <c r="AI55" i="27"/>
  <c r="AI44" i="27"/>
  <c r="AI27" i="27"/>
  <c r="AI26" i="27"/>
  <c r="AI37" i="27"/>
  <c r="AI29" i="27"/>
  <c r="AI63" i="27"/>
  <c r="AI40" i="27"/>
  <c r="AI33" i="27"/>
  <c r="AI53" i="27"/>
  <c r="AI23" i="27"/>
  <c r="AI18" i="27"/>
  <c r="AI73" i="27"/>
  <c r="AI50" i="27"/>
  <c r="AI35" i="27"/>
  <c r="AH4" i="27"/>
  <c r="E5" i="27"/>
  <c r="AC5" i="27"/>
  <c r="AN5" i="27"/>
  <c r="W6" i="27"/>
  <c r="AH6" i="27"/>
  <c r="G7" i="27"/>
  <c r="R7" i="27"/>
  <c r="AI8" i="27"/>
  <c r="AA8" i="27"/>
  <c r="T8" i="27"/>
  <c r="L8" i="27"/>
  <c r="D8" i="27"/>
  <c r="AJ8" i="27"/>
  <c r="Z8" i="27"/>
  <c r="R8" i="27"/>
  <c r="I8" i="27"/>
  <c r="AH8" i="27"/>
  <c r="Y8" i="27"/>
  <c r="Q8" i="27"/>
  <c r="H8" i="27"/>
  <c r="M8" i="27"/>
  <c r="AK8" i="27"/>
  <c r="G9" i="27"/>
  <c r="AE9" i="27"/>
  <c r="M10" i="27"/>
  <c r="AK10" i="27"/>
  <c r="G11" i="27"/>
  <c r="R11" i="27"/>
  <c r="AE11" i="27"/>
  <c r="AI12" i="27"/>
  <c r="AA12" i="27"/>
  <c r="T12" i="27"/>
  <c r="L12" i="27"/>
  <c r="D12" i="27"/>
  <c r="AO12" i="27"/>
  <c r="AF12" i="27"/>
  <c r="O12" i="27"/>
  <c r="F12" i="27"/>
  <c r="AN12" i="27"/>
  <c r="AE12" i="27"/>
  <c r="W12" i="27"/>
  <c r="N12" i="27"/>
  <c r="E12" i="27"/>
  <c r="M12" i="27"/>
  <c r="Y12" i="27"/>
  <c r="AK12" i="27"/>
  <c r="O14" i="27"/>
  <c r="AK14" i="27"/>
  <c r="J15" i="27"/>
  <c r="U15" i="27"/>
  <c r="AF15" i="27"/>
  <c r="O16" i="27"/>
  <c r="AM16" i="27"/>
  <c r="AH20" i="27"/>
  <c r="AC20" i="27"/>
  <c r="O21" i="27"/>
  <c r="AC22" i="27"/>
  <c r="P23" i="27"/>
  <c r="AF23" i="27"/>
  <c r="H24" i="27"/>
  <c r="G27" i="27"/>
  <c r="AK30" i="27"/>
  <c r="E32" i="27"/>
  <c r="AE32" i="27"/>
  <c r="AK34" i="27"/>
  <c r="X35" i="27" a="1"/>
  <c r="X35" i="27" s="1"/>
  <c r="R36" i="27"/>
  <c r="H37" i="27"/>
  <c r="O40" i="27"/>
  <c r="AE44" i="27"/>
  <c r="AN62" i="27"/>
  <c r="AI24" i="27"/>
  <c r="AA24" i="27"/>
  <c r="T24" i="27"/>
  <c r="L24" i="27"/>
  <c r="D24" i="27"/>
  <c r="AH24" i="27"/>
  <c r="J24" i="27"/>
  <c r="S24" i="27"/>
  <c r="AB24" i="27"/>
  <c r="AL24" i="27"/>
  <c r="AM38" i="27"/>
  <c r="AE38" i="27"/>
  <c r="P38" i="27"/>
  <c r="H38" i="27"/>
  <c r="AL38" i="27"/>
  <c r="AD38" i="27"/>
  <c r="W38" i="27"/>
  <c r="O38" i="27"/>
  <c r="G38" i="27"/>
  <c r="AJ38" i="27"/>
  <c r="AB38" i="27"/>
  <c r="U38" i="27"/>
  <c r="M38" i="27"/>
  <c r="E38" i="27"/>
  <c r="AI38" i="27"/>
  <c r="AA38" i="27"/>
  <c r="T38" i="27"/>
  <c r="L38" i="27"/>
  <c r="D38" i="27"/>
  <c r="Q38" i="27"/>
  <c r="AF38" i="27"/>
  <c r="G39" i="27"/>
  <c r="W39" i="27"/>
  <c r="AL39" i="27"/>
  <c r="AK42" i="27"/>
  <c r="AC42" i="27"/>
  <c r="V42" i="27"/>
  <c r="N42" i="27"/>
  <c r="F42" i="27"/>
  <c r="AM42" i="27"/>
  <c r="AD42" i="27"/>
  <c r="U42" i="27"/>
  <c r="L42" i="27"/>
  <c r="C42" i="27"/>
  <c r="AL42" i="27"/>
  <c r="AB42" i="27"/>
  <c r="T42" i="27"/>
  <c r="K42" i="27"/>
  <c r="B42" i="27"/>
  <c r="AI42" i="27"/>
  <c r="Z42" i="27"/>
  <c r="R42" i="27"/>
  <c r="I42" i="27"/>
  <c r="AH42" i="27"/>
  <c r="Y42" i="27"/>
  <c r="Q42" i="27"/>
  <c r="H42" i="27"/>
  <c r="S42" i="27"/>
  <c r="AJ42" i="27"/>
  <c r="S46" i="27"/>
  <c r="AO48" i="27"/>
  <c r="AG48" i="27"/>
  <c r="Y48" i="27"/>
  <c r="R48" i="27"/>
  <c r="J48" i="27"/>
  <c r="B48" i="27"/>
  <c r="AH48" i="27"/>
  <c r="X48" i="27" a="1"/>
  <c r="X48" i="27" s="1"/>
  <c r="P48" i="27"/>
  <c r="G48" i="27"/>
  <c r="AF48" i="27"/>
  <c r="O48" i="27"/>
  <c r="F48" i="27"/>
  <c r="AN48" i="27"/>
  <c r="AE48" i="27"/>
  <c r="W48" i="27"/>
  <c r="N48" i="27"/>
  <c r="E48" i="27"/>
  <c r="AM48" i="27"/>
  <c r="AD48" i="27"/>
  <c r="V48" i="27"/>
  <c r="M48" i="27"/>
  <c r="D48" i="27"/>
  <c r="AL48" i="27"/>
  <c r="AC48" i="27"/>
  <c r="U48" i="27"/>
  <c r="L48" i="27"/>
  <c r="C48" i="27"/>
  <c r="AA48" i="27"/>
  <c r="AM6" i="27"/>
  <c r="AE6" i="27"/>
  <c r="P6" i="27"/>
  <c r="H6" i="27"/>
  <c r="J6" i="27"/>
  <c r="S6" i="27"/>
  <c r="AA6" i="27"/>
  <c r="AJ6" i="27"/>
  <c r="AK11" i="27"/>
  <c r="AC11" i="27"/>
  <c r="V11" i="27"/>
  <c r="N11" i="27"/>
  <c r="F11" i="27"/>
  <c r="J11" i="27"/>
  <c r="S11" i="27"/>
  <c r="AA11" i="27"/>
  <c r="AJ11" i="27"/>
  <c r="AI16" i="27"/>
  <c r="AA16" i="27"/>
  <c r="T16" i="27"/>
  <c r="L16" i="27"/>
  <c r="D16" i="27"/>
  <c r="J16" i="27"/>
  <c r="S16" i="27"/>
  <c r="AB16" i="27"/>
  <c r="AK16" i="27"/>
  <c r="G20" i="27"/>
  <c r="P20" i="27"/>
  <c r="X20" i="27" a="1"/>
  <c r="X20" i="27" s="1"/>
  <c r="AG20" i="27"/>
  <c r="AO21" i="27"/>
  <c r="AG21" i="27"/>
  <c r="Y21" i="27"/>
  <c r="R21" i="27"/>
  <c r="J21" i="27"/>
  <c r="B21" i="27"/>
  <c r="K21" i="27"/>
  <c r="T21" i="27"/>
  <c r="AB21" i="27"/>
  <c r="AK21" i="27"/>
  <c r="C24" i="27"/>
  <c r="M24" i="27"/>
  <c r="V24" i="27"/>
  <c r="AD24" i="27"/>
  <c r="AN24" i="27"/>
  <c r="AM30" i="27"/>
  <c r="AE30" i="27"/>
  <c r="P30" i="27"/>
  <c r="H30" i="27"/>
  <c r="AL30" i="27"/>
  <c r="AD30" i="27"/>
  <c r="W30" i="27"/>
  <c r="O30" i="27"/>
  <c r="G30" i="27"/>
  <c r="K30" i="27"/>
  <c r="U30" i="27"/>
  <c r="AF30" i="27"/>
  <c r="AK31" i="27"/>
  <c r="AC31" i="27"/>
  <c r="V31" i="27"/>
  <c r="N31" i="27"/>
  <c r="F31" i="27"/>
  <c r="AJ31" i="27"/>
  <c r="AB31" i="27"/>
  <c r="U31" i="27"/>
  <c r="M31" i="27"/>
  <c r="E31" i="27"/>
  <c r="K31" i="27"/>
  <c r="W31" i="27"/>
  <c r="AF31" i="27"/>
  <c r="AI32" i="27"/>
  <c r="AA32" i="27"/>
  <c r="T32" i="27"/>
  <c r="L32" i="27"/>
  <c r="D32" i="27"/>
  <c r="AH32" i="27"/>
  <c r="Z32" i="27"/>
  <c r="S32" i="27"/>
  <c r="K32" i="27"/>
  <c r="C32" i="27"/>
  <c r="M32" i="27"/>
  <c r="W32" i="27"/>
  <c r="AF32" i="27"/>
  <c r="AO33" i="27"/>
  <c r="AK35" i="27"/>
  <c r="AC35" i="27"/>
  <c r="V35" i="27"/>
  <c r="N35" i="27"/>
  <c r="F35" i="27"/>
  <c r="AJ35" i="27"/>
  <c r="AB35" i="27"/>
  <c r="U35" i="27"/>
  <c r="M35" i="27"/>
  <c r="E35" i="27"/>
  <c r="AO35" i="27"/>
  <c r="AG35" i="27"/>
  <c r="Y35" i="27"/>
  <c r="R35" i="27"/>
  <c r="J35" i="27"/>
  <c r="B35" i="27"/>
  <c r="O35" i="27"/>
  <c r="Z35" i="27"/>
  <c r="AM35" i="27"/>
  <c r="C38" i="27"/>
  <c r="S38" i="27"/>
  <c r="AH38" i="27"/>
  <c r="I39" i="27"/>
  <c r="X39" i="27" a="1"/>
  <c r="X39" i="27" s="1"/>
  <c r="AN39" i="27"/>
  <c r="AK46" i="27"/>
  <c r="AC46" i="27"/>
  <c r="V46" i="27"/>
  <c r="N46" i="27"/>
  <c r="F46" i="27"/>
  <c r="AI46" i="27"/>
  <c r="Z46" i="27"/>
  <c r="R46" i="27"/>
  <c r="I46" i="27"/>
  <c r="AH46" i="27"/>
  <c r="Y46" i="27"/>
  <c r="Q46" i="27"/>
  <c r="H46" i="27"/>
  <c r="AG46" i="27"/>
  <c r="X46" i="27" a="1"/>
  <c r="X46" i="27" s="1"/>
  <c r="P46" i="27"/>
  <c r="G46" i="27"/>
  <c r="AO46" i="27"/>
  <c r="AF46" i="27"/>
  <c r="O46" i="27"/>
  <c r="E46" i="27"/>
  <c r="AN46" i="27"/>
  <c r="AE46" i="27"/>
  <c r="W46" i="27"/>
  <c r="M46" i="27"/>
  <c r="D46" i="27"/>
  <c r="U46" i="27"/>
  <c r="I48" i="27"/>
  <c r="AI48" i="27"/>
  <c r="AO52" i="27"/>
  <c r="AG52" i="27"/>
  <c r="Y52" i="27"/>
  <c r="R52" i="27"/>
  <c r="J52" i="27"/>
  <c r="B52" i="27"/>
  <c r="AL52" i="27"/>
  <c r="AC52" i="27"/>
  <c r="U52" i="27"/>
  <c r="L52" i="27"/>
  <c r="C52" i="27"/>
  <c r="AE52" i="27"/>
  <c r="V52" i="27"/>
  <c r="K52" i="27"/>
  <c r="AN52" i="27"/>
  <c r="AD52" i="27"/>
  <c r="T52" i="27"/>
  <c r="I52" i="27"/>
  <c r="AM52" i="27"/>
  <c r="AB52" i="27"/>
  <c r="S52" i="27"/>
  <c r="H52" i="27"/>
  <c r="AK52" i="27"/>
  <c r="AA52" i="27"/>
  <c r="Q52" i="27"/>
  <c r="G52" i="27"/>
  <c r="AJ52" i="27"/>
  <c r="Z52" i="27"/>
  <c r="P52" i="27"/>
  <c r="F52" i="27"/>
  <c r="AH52" i="27"/>
  <c r="N52" i="27"/>
  <c r="D52" i="27"/>
  <c r="B6" i="27"/>
  <c r="K6" i="27"/>
  <c r="T6" i="27"/>
  <c r="AB6" i="27"/>
  <c r="AK6" i="27"/>
  <c r="B11" i="27"/>
  <c r="K11" i="27"/>
  <c r="T11" i="27"/>
  <c r="AB11" i="27"/>
  <c r="AL11" i="27"/>
  <c r="B16" i="27"/>
  <c r="K16" i="27"/>
  <c r="U16" i="27"/>
  <c r="AC16" i="27"/>
  <c r="AL16" i="27"/>
  <c r="AM18" i="27"/>
  <c r="AE18" i="27"/>
  <c r="P18" i="27"/>
  <c r="H18" i="27"/>
  <c r="J18" i="27"/>
  <c r="S18" i="27"/>
  <c r="AA18" i="27"/>
  <c r="AJ18" i="27"/>
  <c r="H20" i="27"/>
  <c r="Q20" i="27"/>
  <c r="Y20" i="27"/>
  <c r="C21" i="27"/>
  <c r="L21" i="27"/>
  <c r="U21" i="27"/>
  <c r="AC21" i="27"/>
  <c r="AL21" i="27"/>
  <c r="AK23" i="27"/>
  <c r="AC23" i="27"/>
  <c r="V23" i="27"/>
  <c r="N23" i="27"/>
  <c r="F23" i="27"/>
  <c r="J23" i="27"/>
  <c r="S23" i="27"/>
  <c r="AA23" i="27"/>
  <c r="AJ23" i="27"/>
  <c r="E24" i="27"/>
  <c r="N24" i="27"/>
  <c r="W24" i="27"/>
  <c r="AE24" i="27"/>
  <c r="AO24" i="27"/>
  <c r="AM26" i="27"/>
  <c r="AE26" i="27"/>
  <c r="P26" i="27"/>
  <c r="H26" i="27"/>
  <c r="AL26" i="27"/>
  <c r="AD26" i="27"/>
  <c r="W26" i="27"/>
  <c r="O26" i="27"/>
  <c r="G26" i="27"/>
  <c r="K26" i="27"/>
  <c r="U26" i="27"/>
  <c r="AF26" i="27"/>
  <c r="AK27" i="27"/>
  <c r="AC27" i="27"/>
  <c r="V27" i="27"/>
  <c r="N27" i="27"/>
  <c r="F27" i="27"/>
  <c r="AJ27" i="27"/>
  <c r="AB27" i="27"/>
  <c r="U27" i="27"/>
  <c r="M27" i="27"/>
  <c r="E27" i="27"/>
  <c r="K27" i="27"/>
  <c r="W27" i="27"/>
  <c r="AF27" i="27"/>
  <c r="AI28" i="27"/>
  <c r="AA28" i="27"/>
  <c r="T28" i="27"/>
  <c r="L28" i="27"/>
  <c r="D28" i="27"/>
  <c r="AH28" i="27"/>
  <c r="Z28" i="27"/>
  <c r="S28" i="27"/>
  <c r="K28" i="27"/>
  <c r="C28" i="27"/>
  <c r="M28" i="27"/>
  <c r="W28" i="27"/>
  <c r="AF28" i="27"/>
  <c r="AO29" i="27"/>
  <c r="B30" i="27"/>
  <c r="L30" i="27"/>
  <c r="V30" i="27"/>
  <c r="AG30" i="27"/>
  <c r="B31" i="27"/>
  <c r="L31" i="27"/>
  <c r="AG31" i="27"/>
  <c r="B32" i="27"/>
  <c r="N32" i="27"/>
  <c r="AG32" i="27"/>
  <c r="C35" i="27"/>
  <c r="P35" i="27"/>
  <c r="AA35" i="27"/>
  <c r="AN35" i="27"/>
  <c r="F38" i="27"/>
  <c r="V38" i="27"/>
  <c r="AK38" i="27"/>
  <c r="L39" i="27"/>
  <c r="AA39" i="27"/>
  <c r="AJ40" i="27"/>
  <c r="L41" i="27"/>
  <c r="G42" i="27"/>
  <c r="X42" i="27" a="1"/>
  <c r="X42" i="27" s="1"/>
  <c r="AI43" i="27"/>
  <c r="AA43" i="27"/>
  <c r="T43" i="27"/>
  <c r="L43" i="27"/>
  <c r="D43" i="27"/>
  <c r="AG43" i="27"/>
  <c r="X43" i="27" a="1"/>
  <c r="X43" i="27" s="1"/>
  <c r="P43" i="27"/>
  <c r="G43" i="27"/>
  <c r="AO43" i="27"/>
  <c r="AF43" i="27"/>
  <c r="O43" i="27"/>
  <c r="F43" i="27"/>
  <c r="AM43" i="27"/>
  <c r="AD43" i="27"/>
  <c r="V43" i="27"/>
  <c r="M43" i="27"/>
  <c r="C43" i="27"/>
  <c r="AL43" i="27"/>
  <c r="AC43" i="27"/>
  <c r="U43" i="27"/>
  <c r="K43" i="27"/>
  <c r="B43" i="27"/>
  <c r="S43" i="27"/>
  <c r="AK43" i="27"/>
  <c r="B46" i="27"/>
  <c r="AA46" i="27"/>
  <c r="K48" i="27"/>
  <c r="AJ48" i="27"/>
  <c r="E52" i="27"/>
  <c r="AI20" i="27"/>
  <c r="AA20" i="27"/>
  <c r="T20" i="27"/>
  <c r="L20" i="27"/>
  <c r="D20" i="27"/>
  <c r="J20" i="27"/>
  <c r="S20" i="27"/>
  <c r="AB20" i="27"/>
  <c r="AK20" i="27"/>
  <c r="G24" i="27"/>
  <c r="P24" i="27"/>
  <c r="X24" i="27" a="1"/>
  <c r="X24" i="27" s="1"/>
  <c r="AG24" i="27"/>
  <c r="D30" i="27"/>
  <c r="N30" i="27"/>
  <c r="Y30" i="27"/>
  <c r="AI30" i="27"/>
  <c r="D31" i="27"/>
  <c r="P31" i="27"/>
  <c r="Y31" i="27"/>
  <c r="AI31" i="27"/>
  <c r="F32" i="27"/>
  <c r="P32" i="27"/>
  <c r="Y32" i="27"/>
  <c r="AK32" i="27"/>
  <c r="G35" i="27"/>
  <c r="S35" i="27"/>
  <c r="AE35" i="27"/>
  <c r="J38" i="27"/>
  <c r="Y38" i="27"/>
  <c r="AO38" i="27"/>
  <c r="P39" i="27"/>
  <c r="AM41" i="27"/>
  <c r="AE41" i="27"/>
  <c r="P41" i="27"/>
  <c r="H41" i="27"/>
  <c r="AI41" i="27"/>
  <c r="Z41" i="27"/>
  <c r="R41" i="27"/>
  <c r="I41" i="27"/>
  <c r="AH41" i="27"/>
  <c r="Y41" i="27"/>
  <c r="Q41" i="27"/>
  <c r="G41" i="27"/>
  <c r="AO41" i="27"/>
  <c r="AF41" i="27"/>
  <c r="W41" i="27"/>
  <c r="N41" i="27"/>
  <c r="E41" i="27"/>
  <c r="AN41" i="27"/>
  <c r="AD41" i="27"/>
  <c r="V41" i="27"/>
  <c r="M41" i="27"/>
  <c r="D41" i="27"/>
  <c r="S41" i="27"/>
  <c r="AJ41" i="27"/>
  <c r="M42" i="27"/>
  <c r="AE42" i="27"/>
  <c r="J46" i="27"/>
  <c r="AD46" i="27"/>
  <c r="S48" i="27"/>
  <c r="AB90" i="27"/>
  <c r="AK39" i="27"/>
  <c r="AC39" i="27"/>
  <c r="V39" i="27"/>
  <c r="N39" i="27"/>
  <c r="F39" i="27"/>
  <c r="AJ39" i="27"/>
  <c r="AB39" i="27"/>
  <c r="U39" i="27"/>
  <c r="M39" i="27"/>
  <c r="E39" i="27"/>
  <c r="AH39" i="27"/>
  <c r="Z39" i="27"/>
  <c r="S39" i="27"/>
  <c r="K39" i="27"/>
  <c r="C39" i="27"/>
  <c r="AO39" i="27"/>
  <c r="AG39" i="27"/>
  <c r="Y39" i="27"/>
  <c r="R39" i="27"/>
  <c r="J39" i="27"/>
  <c r="B39" i="27"/>
  <c r="Q39" i="27"/>
  <c r="AF39" i="27"/>
  <c r="K46" i="27"/>
  <c r="AJ46" i="27"/>
  <c r="AM59" i="27"/>
  <c r="AE59" i="27"/>
  <c r="P59" i="27"/>
  <c r="H59" i="27"/>
  <c r="AJ59" i="27"/>
  <c r="AB59" i="27"/>
  <c r="U59" i="27"/>
  <c r="M59" i="27"/>
  <c r="E59" i="27"/>
  <c r="AK59" i="27"/>
  <c r="Z59" i="27"/>
  <c r="Q59" i="27"/>
  <c r="F59" i="27"/>
  <c r="AI59" i="27"/>
  <c r="Y59" i="27"/>
  <c r="O59" i="27"/>
  <c r="D59" i="27"/>
  <c r="AG59" i="27"/>
  <c r="W59" i="27"/>
  <c r="L59" i="27"/>
  <c r="B59" i="27"/>
  <c r="AA59" i="27"/>
  <c r="J59" i="27"/>
  <c r="AN59" i="27"/>
  <c r="V59" i="27"/>
  <c r="G59" i="27"/>
  <c r="AF59" i="27"/>
  <c r="R59" i="27"/>
  <c r="AC59" i="27"/>
  <c r="I40" i="27"/>
  <c r="S40" i="27"/>
  <c r="AA40" i="27"/>
  <c r="AM45" i="27"/>
  <c r="AE45" i="27"/>
  <c r="P45" i="27"/>
  <c r="H45" i="27"/>
  <c r="J45" i="27"/>
  <c r="S45" i="27"/>
  <c r="AA45" i="27"/>
  <c r="AJ45" i="27"/>
  <c r="H47" i="27"/>
  <c r="Q47" i="27"/>
  <c r="Y47" i="27"/>
  <c r="AH47" i="27"/>
  <c r="I59" i="27"/>
  <c r="AH59" i="27"/>
  <c r="AI61" i="27"/>
  <c r="AM70" i="27"/>
  <c r="AE70" i="27"/>
  <c r="AH70" i="27"/>
  <c r="Y70" i="27"/>
  <c r="R70" i="27"/>
  <c r="J70" i="27"/>
  <c r="B70" i="27"/>
  <c r="AO70" i="27"/>
  <c r="AN70" i="27"/>
  <c r="AD70" i="27"/>
  <c r="W70" i="27"/>
  <c r="O70" i="27"/>
  <c r="G70" i="27"/>
  <c r="AL70" i="27"/>
  <c r="AC70" i="27"/>
  <c r="V70" i="27"/>
  <c r="N70" i="27"/>
  <c r="F70" i="27"/>
  <c r="AB70" i="27"/>
  <c r="Q70" i="27"/>
  <c r="D70" i="27"/>
  <c r="AA70" i="27"/>
  <c r="P70" i="27"/>
  <c r="C70" i="27"/>
  <c r="AK70" i="27"/>
  <c r="X70" i="27" a="1"/>
  <c r="X70" i="27" s="1"/>
  <c r="L70" i="27"/>
  <c r="AI70" i="27"/>
  <c r="M70" i="27"/>
  <c r="AG70" i="27"/>
  <c r="K70" i="27"/>
  <c r="AF70" i="27"/>
  <c r="I70" i="27"/>
  <c r="Z70" i="27"/>
  <c r="H70" i="27"/>
  <c r="T70" i="27"/>
  <c r="AO40" i="27"/>
  <c r="AG40" i="27"/>
  <c r="Y40" i="27"/>
  <c r="R40" i="27"/>
  <c r="J40" i="27"/>
  <c r="B40" i="27"/>
  <c r="K40" i="27"/>
  <c r="T40" i="27"/>
  <c r="AB40" i="27"/>
  <c r="AK40" i="27"/>
  <c r="B45" i="27"/>
  <c r="K45" i="27"/>
  <c r="T45" i="27"/>
  <c r="AB45" i="27"/>
  <c r="AK45" i="27"/>
  <c r="I47" i="27"/>
  <c r="R47" i="27"/>
  <c r="Z47" i="27"/>
  <c r="K59" i="27"/>
  <c r="AL59" i="27"/>
  <c r="AF64" i="27"/>
  <c r="AM67" i="27"/>
  <c r="AE67" i="27"/>
  <c r="P67" i="27"/>
  <c r="H67" i="27"/>
  <c r="AJ67" i="27"/>
  <c r="AB67" i="27"/>
  <c r="U67" i="27"/>
  <c r="M67" i="27"/>
  <c r="E67" i="27"/>
  <c r="AN67" i="27"/>
  <c r="AC67" i="27"/>
  <c r="S67" i="27"/>
  <c r="I67" i="27"/>
  <c r="AL67" i="27"/>
  <c r="AA67" i="27"/>
  <c r="R67" i="27"/>
  <c r="G67" i="27"/>
  <c r="AI67" i="27"/>
  <c r="Y67" i="27"/>
  <c r="O67" i="27"/>
  <c r="D67" i="27"/>
  <c r="AF67" i="27"/>
  <c r="N67" i="27"/>
  <c r="AD67" i="27"/>
  <c r="L67" i="27"/>
  <c r="Z67" i="27"/>
  <c r="K67" i="27"/>
  <c r="X67" i="27" a="1"/>
  <c r="X67" i="27" s="1"/>
  <c r="J67" i="27"/>
  <c r="AH67" i="27"/>
  <c r="T67" i="27"/>
  <c r="B67" i="27"/>
  <c r="AO67" i="27"/>
  <c r="AI69" i="27"/>
  <c r="E70" i="27"/>
  <c r="AI47" i="27"/>
  <c r="AA47" i="27"/>
  <c r="T47" i="27"/>
  <c r="L47" i="27"/>
  <c r="D47" i="27"/>
  <c r="J47" i="27"/>
  <c r="S47" i="27"/>
  <c r="AB47" i="27"/>
  <c r="AK47" i="27"/>
  <c r="N59" i="27"/>
  <c r="AO59" i="27"/>
  <c r="AF66" i="27"/>
  <c r="C67" i="27"/>
  <c r="AA68" i="27"/>
  <c r="S70" i="27"/>
  <c r="I25" i="27"/>
  <c r="Q25" i="27"/>
  <c r="X25" i="27" a="1"/>
  <c r="X25" i="27" s="1"/>
  <c r="AF25" i="27"/>
  <c r="AN25" i="27"/>
  <c r="I29" i="27"/>
  <c r="Q29" i="27"/>
  <c r="X29" i="27" a="1"/>
  <c r="X29" i="27" s="1"/>
  <c r="AF29" i="27"/>
  <c r="AN29" i="27"/>
  <c r="I33" i="27"/>
  <c r="Q33" i="27"/>
  <c r="X33" i="27" a="1"/>
  <c r="X33" i="27" s="1"/>
  <c r="AF33" i="27"/>
  <c r="AN33" i="27"/>
  <c r="I37" i="27"/>
  <c r="Q37" i="27"/>
  <c r="X37" i="27" a="1"/>
  <c r="X37" i="27" s="1"/>
  <c r="AF37" i="27"/>
  <c r="AN37" i="27"/>
  <c r="D40" i="27"/>
  <c r="M40" i="27"/>
  <c r="V40" i="27"/>
  <c r="AD40" i="27"/>
  <c r="AM40" i="27"/>
  <c r="D45" i="27"/>
  <c r="M45" i="27"/>
  <c r="V45" i="27"/>
  <c r="AD45" i="27"/>
  <c r="AN45" i="27"/>
  <c r="B47" i="27"/>
  <c r="K47" i="27"/>
  <c r="U47" i="27"/>
  <c r="AC47" i="27"/>
  <c r="AL47" i="27"/>
  <c r="S59" i="27"/>
  <c r="AO60" i="27"/>
  <c r="F67" i="27"/>
  <c r="U70" i="27"/>
  <c r="B25" i="27"/>
  <c r="J25" i="27"/>
  <c r="R25" i="27"/>
  <c r="Y25" i="27"/>
  <c r="AG25" i="27"/>
  <c r="B29" i="27"/>
  <c r="J29" i="27"/>
  <c r="R29" i="27"/>
  <c r="Y29" i="27"/>
  <c r="AG29" i="27"/>
  <c r="B33" i="27"/>
  <c r="J33" i="27"/>
  <c r="R33" i="27"/>
  <c r="Y33" i="27"/>
  <c r="AG33" i="27"/>
  <c r="B37" i="27"/>
  <c r="J37" i="27"/>
  <c r="R37" i="27"/>
  <c r="Y37" i="27"/>
  <c r="AG37" i="27"/>
  <c r="E40" i="27"/>
  <c r="N40" i="27"/>
  <c r="W40" i="27"/>
  <c r="AE40" i="27"/>
  <c r="AN40" i="27"/>
  <c r="AO44" i="27"/>
  <c r="AG44" i="27"/>
  <c r="Y44" i="27"/>
  <c r="R44" i="27"/>
  <c r="J44" i="27"/>
  <c r="B44" i="27"/>
  <c r="K44" i="27"/>
  <c r="T44" i="27"/>
  <c r="AB44" i="27"/>
  <c r="AK44" i="27"/>
  <c r="E45" i="27"/>
  <c r="N45" i="27"/>
  <c r="W45" i="27"/>
  <c r="AF45" i="27"/>
  <c r="AO45" i="27"/>
  <c r="C47" i="27"/>
  <c r="M47" i="27"/>
  <c r="V47" i="27"/>
  <c r="AD47" i="27"/>
  <c r="AM47" i="27"/>
  <c r="AK50" i="27"/>
  <c r="AC50" i="27"/>
  <c r="V50" i="27"/>
  <c r="N50" i="27"/>
  <c r="F50" i="27"/>
  <c r="AN50" i="27"/>
  <c r="AE50" i="27"/>
  <c r="W50" i="27"/>
  <c r="M50" i="27"/>
  <c r="D50" i="27"/>
  <c r="K50" i="27"/>
  <c r="U50" i="27"/>
  <c r="AF50" i="27"/>
  <c r="AI51" i="27"/>
  <c r="AA51" i="27"/>
  <c r="T51" i="27"/>
  <c r="L51" i="27"/>
  <c r="D51" i="27"/>
  <c r="AH51" i="27"/>
  <c r="Y51" i="27"/>
  <c r="Q51" i="27"/>
  <c r="H51" i="27"/>
  <c r="K51" i="27"/>
  <c r="V51" i="27"/>
  <c r="AE51" i="27"/>
  <c r="AO51" i="27"/>
  <c r="AM53" i="27"/>
  <c r="AE53" i="27"/>
  <c r="P53" i="27"/>
  <c r="H53" i="27"/>
  <c r="AG53" i="27"/>
  <c r="X53" i="27" a="1"/>
  <c r="X53" i="27" s="1"/>
  <c r="O53" i="27"/>
  <c r="F53" i="27"/>
  <c r="K53" i="27"/>
  <c r="U53" i="27"/>
  <c r="AD53" i="27"/>
  <c r="AO53" i="27"/>
  <c r="T59" i="27"/>
  <c r="Q67" i="27"/>
  <c r="AH80" i="27"/>
  <c r="AM49" i="27"/>
  <c r="AE49" i="27"/>
  <c r="P49" i="27"/>
  <c r="H49" i="27"/>
  <c r="J49" i="27"/>
  <c r="S49" i="27"/>
  <c r="AA49" i="27"/>
  <c r="AJ49" i="27"/>
  <c r="AL54" i="27"/>
  <c r="AD54" i="27"/>
  <c r="W54" i="27"/>
  <c r="O54" i="27"/>
  <c r="G54" i="27"/>
  <c r="AG54" i="27"/>
  <c r="X54" i="27" a="1"/>
  <c r="X54" i="27" s="1"/>
  <c r="P54" i="27"/>
  <c r="F54" i="27"/>
  <c r="K54" i="27"/>
  <c r="U54" i="27"/>
  <c r="AE54" i="27"/>
  <c r="AO54" i="27"/>
  <c r="I60" i="27"/>
  <c r="X60" i="27" a="1"/>
  <c r="X60" i="27" s="1"/>
  <c r="I62" i="27"/>
  <c r="AM63" i="27"/>
  <c r="AE63" i="27"/>
  <c r="P63" i="27"/>
  <c r="H63" i="27"/>
  <c r="AJ63" i="27"/>
  <c r="AB63" i="27"/>
  <c r="U63" i="27"/>
  <c r="M63" i="27"/>
  <c r="E63" i="27"/>
  <c r="AL63" i="27"/>
  <c r="AA63" i="27"/>
  <c r="R63" i="27"/>
  <c r="G63" i="27"/>
  <c r="AK63" i="27"/>
  <c r="Z63" i="27"/>
  <c r="Q63" i="27"/>
  <c r="F63" i="27"/>
  <c r="AH63" i="27"/>
  <c r="X63" i="27" a="1"/>
  <c r="X63" i="27" s="1"/>
  <c r="N63" i="27"/>
  <c r="C63" i="27"/>
  <c r="S63" i="27"/>
  <c r="AG63" i="27"/>
  <c r="J64" i="27"/>
  <c r="Y64" i="27"/>
  <c r="AI65" i="27"/>
  <c r="K66" i="27"/>
  <c r="Z66" i="27"/>
  <c r="L68" i="27"/>
  <c r="AK71" i="27"/>
  <c r="AC71" i="27"/>
  <c r="V71" i="27"/>
  <c r="N71" i="27"/>
  <c r="F71" i="27"/>
  <c r="AL71" i="27"/>
  <c r="AB71" i="27"/>
  <c r="T71" i="27"/>
  <c r="K71" i="27"/>
  <c r="B71" i="27"/>
  <c r="AI71" i="27"/>
  <c r="Z71" i="27"/>
  <c r="R71" i="27"/>
  <c r="I71" i="27"/>
  <c r="AH71" i="27"/>
  <c r="Y71" i="27"/>
  <c r="Q71" i="27"/>
  <c r="H71" i="27"/>
  <c r="AG71" i="27"/>
  <c r="X71" i="27" a="1"/>
  <c r="X71" i="27" s="1"/>
  <c r="P71" i="27"/>
  <c r="G71" i="27"/>
  <c r="AN71" i="27"/>
  <c r="W71" i="27"/>
  <c r="D71" i="27"/>
  <c r="AM71" i="27"/>
  <c r="U71" i="27"/>
  <c r="C71" i="27"/>
  <c r="AF71" i="27"/>
  <c r="O71" i="27"/>
  <c r="AD71" i="27"/>
  <c r="AO73" i="27"/>
  <c r="AG73" i="27"/>
  <c r="Y73" i="27"/>
  <c r="R73" i="27"/>
  <c r="J73" i="27"/>
  <c r="B73" i="27"/>
  <c r="AJ73" i="27"/>
  <c r="AA73" i="27"/>
  <c r="S73" i="27"/>
  <c r="I73" i="27"/>
  <c r="AH73" i="27"/>
  <c r="X73" i="27" a="1"/>
  <c r="X73" i="27" s="1"/>
  <c r="P73" i="27"/>
  <c r="G73" i="27"/>
  <c r="AF73" i="27"/>
  <c r="O73" i="27"/>
  <c r="F73" i="27"/>
  <c r="AN73" i="27"/>
  <c r="AE73" i="27"/>
  <c r="W73" i="27"/>
  <c r="N73" i="27"/>
  <c r="E73" i="27"/>
  <c r="AB73" i="27"/>
  <c r="K73" i="27"/>
  <c r="Z73" i="27"/>
  <c r="H73" i="27"/>
  <c r="AL73" i="27"/>
  <c r="U73" i="27"/>
  <c r="C73" i="27"/>
  <c r="AD73" i="27"/>
  <c r="W80" i="27"/>
  <c r="P64" i="27"/>
  <c r="P66" i="27"/>
  <c r="AK68" i="27"/>
  <c r="AC68" i="27"/>
  <c r="V68" i="27"/>
  <c r="N68" i="27"/>
  <c r="F68" i="27"/>
  <c r="AH68" i="27"/>
  <c r="Z68" i="27"/>
  <c r="S68" i="27"/>
  <c r="K68" i="27"/>
  <c r="C68" i="27"/>
  <c r="AN68" i="27"/>
  <c r="AD68" i="27"/>
  <c r="T68" i="27"/>
  <c r="I68" i="27"/>
  <c r="AM68" i="27"/>
  <c r="AB68" i="27"/>
  <c r="R68" i="27"/>
  <c r="H68" i="27"/>
  <c r="AJ68" i="27"/>
  <c r="Y68" i="27"/>
  <c r="P68" i="27"/>
  <c r="E68" i="27"/>
  <c r="Q68" i="27"/>
  <c r="AG68" i="27"/>
  <c r="AK64" i="27"/>
  <c r="AC64" i="27"/>
  <c r="V64" i="27"/>
  <c r="N64" i="27"/>
  <c r="F64" i="27"/>
  <c r="AH64" i="27"/>
  <c r="Z64" i="27"/>
  <c r="S64" i="27"/>
  <c r="K64" i="27"/>
  <c r="C64" i="27"/>
  <c r="AM64" i="27"/>
  <c r="AB64" i="27"/>
  <c r="R64" i="27"/>
  <c r="H64" i="27"/>
  <c r="AL64" i="27"/>
  <c r="AA64" i="27"/>
  <c r="Q64" i="27"/>
  <c r="G64" i="27"/>
  <c r="AI64" i="27"/>
  <c r="X64" i="27" a="1"/>
  <c r="X64" i="27" s="1"/>
  <c r="O64" i="27"/>
  <c r="D64" i="27"/>
  <c r="T64" i="27"/>
  <c r="AG64" i="27"/>
  <c r="AO66" i="27"/>
  <c r="AG66" i="27"/>
  <c r="Y66" i="27"/>
  <c r="R66" i="27"/>
  <c r="J66" i="27"/>
  <c r="B66" i="27"/>
  <c r="AL66" i="27"/>
  <c r="AD66" i="27"/>
  <c r="W66" i="27"/>
  <c r="O66" i="27"/>
  <c r="G66" i="27"/>
  <c r="AM66" i="27"/>
  <c r="AB66" i="27"/>
  <c r="S66" i="27"/>
  <c r="H66" i="27"/>
  <c r="AK66" i="27"/>
  <c r="AA66" i="27"/>
  <c r="Q66" i="27"/>
  <c r="F66" i="27"/>
  <c r="AI66" i="27"/>
  <c r="X66" i="27" a="1"/>
  <c r="X66" i="27" s="1"/>
  <c r="N66" i="27"/>
  <c r="D66" i="27"/>
  <c r="T66" i="27"/>
  <c r="AH66" i="27"/>
  <c r="AK60" i="27"/>
  <c r="AC60" i="27"/>
  <c r="V60" i="27"/>
  <c r="N60" i="27"/>
  <c r="F60" i="27"/>
  <c r="AH60" i="27"/>
  <c r="Z60" i="27"/>
  <c r="S60" i="27"/>
  <c r="K60" i="27"/>
  <c r="C60" i="27"/>
  <c r="AL60" i="27"/>
  <c r="AA60" i="27"/>
  <c r="Q60" i="27"/>
  <c r="G60" i="27"/>
  <c r="AJ60" i="27"/>
  <c r="Y60" i="27"/>
  <c r="P60" i="27"/>
  <c r="E60" i="27"/>
  <c r="AG60" i="27"/>
  <c r="M60" i="27"/>
  <c r="B60" i="27"/>
  <c r="T60" i="27"/>
  <c r="AI60" i="27"/>
  <c r="AO62" i="27"/>
  <c r="AG62" i="27"/>
  <c r="Y62" i="27"/>
  <c r="R62" i="27"/>
  <c r="J62" i="27"/>
  <c r="B62" i="27"/>
  <c r="AL62" i="27"/>
  <c r="AD62" i="27"/>
  <c r="W62" i="27"/>
  <c r="O62" i="27"/>
  <c r="G62" i="27"/>
  <c r="AK62" i="27"/>
  <c r="AA62" i="27"/>
  <c r="Q62" i="27"/>
  <c r="F62" i="27"/>
  <c r="AJ62" i="27"/>
  <c r="Z62" i="27"/>
  <c r="P62" i="27"/>
  <c r="E62" i="27"/>
  <c r="AH62" i="27"/>
  <c r="M62" i="27"/>
  <c r="C62" i="27"/>
  <c r="T62" i="27"/>
  <c r="AI62" i="27"/>
  <c r="B64" i="27"/>
  <c r="U64" i="27"/>
  <c r="AJ64" i="27"/>
  <c r="C66" i="27"/>
  <c r="U66" i="27"/>
  <c r="AJ66" i="27"/>
  <c r="D68" i="27"/>
  <c r="W68" i="27"/>
  <c r="AL68" i="27"/>
  <c r="AI80" i="27"/>
  <c r="AA80" i="27"/>
  <c r="T80" i="27"/>
  <c r="L80" i="27"/>
  <c r="D80" i="27"/>
  <c r="AM80" i="27"/>
  <c r="AD80" i="27"/>
  <c r="AG80" i="27"/>
  <c r="O80" i="27"/>
  <c r="F80" i="27"/>
  <c r="AE80" i="27"/>
  <c r="U80" i="27"/>
  <c r="J80" i="27"/>
  <c r="AO80" i="27"/>
  <c r="AC80" i="27"/>
  <c r="S80" i="27"/>
  <c r="I80" i="27"/>
  <c r="AN80" i="27"/>
  <c r="AB80" i="27"/>
  <c r="R80" i="27"/>
  <c r="H80" i="27"/>
  <c r="AL80" i="27"/>
  <c r="Z80" i="27"/>
  <c r="Q80" i="27"/>
  <c r="G80" i="27"/>
  <c r="AK80" i="27"/>
  <c r="Y80" i="27"/>
  <c r="P80" i="27"/>
  <c r="E80" i="27"/>
  <c r="V80" i="27"/>
  <c r="N80" i="27"/>
  <c r="M80" i="27"/>
  <c r="AJ80" i="27"/>
  <c r="K80" i="27"/>
  <c r="E64" i="27"/>
  <c r="W64" i="27"/>
  <c r="AN64" i="27"/>
  <c r="E66" i="27"/>
  <c r="V66" i="27"/>
  <c r="AN66" i="27"/>
  <c r="G68" i="27"/>
  <c r="AO68" i="27"/>
  <c r="B80" i="27"/>
  <c r="AK56" i="27"/>
  <c r="AC56" i="27"/>
  <c r="V56" i="27"/>
  <c r="N56" i="27"/>
  <c r="F56" i="27"/>
  <c r="AH56" i="27"/>
  <c r="Z56" i="27"/>
  <c r="S56" i="27"/>
  <c r="K56" i="27"/>
  <c r="C56" i="27"/>
  <c r="L56" i="27"/>
  <c r="W56" i="27"/>
  <c r="AF56" i="27"/>
  <c r="AI57" i="27"/>
  <c r="AO58" i="27"/>
  <c r="AG58" i="27"/>
  <c r="Y58" i="27"/>
  <c r="R58" i="27"/>
  <c r="J58" i="27"/>
  <c r="B58" i="27"/>
  <c r="AL58" i="27"/>
  <c r="AD58" i="27"/>
  <c r="W58" i="27"/>
  <c r="O58" i="27"/>
  <c r="G58" i="27"/>
  <c r="L58" i="27"/>
  <c r="V58" i="27"/>
  <c r="AF58" i="27"/>
  <c r="AO77" i="27"/>
  <c r="AG77" i="27"/>
  <c r="Y77" i="27"/>
  <c r="R77" i="27"/>
  <c r="J77" i="27"/>
  <c r="B77" i="27"/>
  <c r="AM77" i="27"/>
  <c r="AD77" i="27"/>
  <c r="V77" i="27"/>
  <c r="M77" i="27"/>
  <c r="D77" i="27"/>
  <c r="AE77" i="27"/>
  <c r="U77" i="27"/>
  <c r="K77" i="27"/>
  <c r="AN77" i="27"/>
  <c r="AC77" i="27"/>
  <c r="T77" i="27"/>
  <c r="I77" i="27"/>
  <c r="AL77" i="27"/>
  <c r="AB77" i="27"/>
  <c r="S77" i="27"/>
  <c r="H77" i="27"/>
  <c r="AK77" i="27"/>
  <c r="AA77" i="27"/>
  <c r="Q77" i="27"/>
  <c r="G77" i="27"/>
  <c r="AJ77" i="27"/>
  <c r="Z77" i="27"/>
  <c r="P77" i="27"/>
  <c r="F77" i="27"/>
  <c r="X77" i="27" a="1"/>
  <c r="X77" i="27" s="1"/>
  <c r="AK79" i="27"/>
  <c r="AC79" i="27"/>
  <c r="V79" i="27"/>
  <c r="N79" i="27"/>
  <c r="F79" i="27"/>
  <c r="AL79" i="27"/>
  <c r="AB79" i="27"/>
  <c r="T79" i="27"/>
  <c r="K79" i="27"/>
  <c r="B79" i="27"/>
  <c r="AO79" i="27"/>
  <c r="AE79" i="27"/>
  <c r="U79" i="27"/>
  <c r="J79" i="27"/>
  <c r="AN79" i="27"/>
  <c r="AD79" i="27"/>
  <c r="S79" i="27"/>
  <c r="I79" i="27"/>
  <c r="AM79" i="27"/>
  <c r="AA79" i="27"/>
  <c r="R79" i="27"/>
  <c r="H79" i="27"/>
  <c r="AJ79" i="27"/>
  <c r="Z79" i="27"/>
  <c r="Q79" i="27"/>
  <c r="G79" i="27"/>
  <c r="AI79" i="27"/>
  <c r="Y79" i="27"/>
  <c r="P79" i="27"/>
  <c r="E79" i="27"/>
  <c r="X79" i="27" a="1"/>
  <c r="X79" i="27" s="1"/>
  <c r="C79" i="27"/>
  <c r="AF79" i="27"/>
  <c r="AJ55" i="27"/>
  <c r="AB55" i="27"/>
  <c r="U55" i="27"/>
  <c r="M55" i="27"/>
  <c r="E55" i="27"/>
  <c r="J55" i="27"/>
  <c r="S55" i="27"/>
  <c r="AA55" i="27"/>
  <c r="AK55" i="27"/>
  <c r="E56" i="27"/>
  <c r="P56" i="27"/>
  <c r="Y56" i="27"/>
  <c r="AJ56" i="27"/>
  <c r="E58" i="27"/>
  <c r="P58" i="27"/>
  <c r="Z58" i="27"/>
  <c r="AJ58" i="27"/>
  <c r="L77" i="27"/>
  <c r="AI77" i="27"/>
  <c r="D79" i="27"/>
  <c r="AG79" i="27"/>
  <c r="AI72" i="27"/>
  <c r="AA72" i="27"/>
  <c r="T72" i="27"/>
  <c r="L72" i="27"/>
  <c r="D72" i="27"/>
  <c r="J72" i="27"/>
  <c r="S72" i="27"/>
  <c r="AB72" i="27"/>
  <c r="AK72" i="27"/>
  <c r="AM82" i="27"/>
  <c r="AE82" i="27"/>
  <c r="P82" i="27"/>
  <c r="H82" i="27"/>
  <c r="AK82" i="27"/>
  <c r="AB82" i="27"/>
  <c r="T82" i="27"/>
  <c r="K82" i="27"/>
  <c r="B82" i="27"/>
  <c r="AG82" i="27"/>
  <c r="W82" i="27"/>
  <c r="M82" i="27"/>
  <c r="C82" i="27"/>
  <c r="N82" i="27"/>
  <c r="Y82" i="27"/>
  <c r="AJ82" i="27"/>
  <c r="AI84" i="27"/>
  <c r="AA84" i="27"/>
  <c r="T84" i="27"/>
  <c r="L84" i="27"/>
  <c r="D84" i="27"/>
  <c r="AJ84" i="27"/>
  <c r="Z84" i="27"/>
  <c r="R84" i="27"/>
  <c r="I84" i="27"/>
  <c r="AF84" i="27"/>
  <c r="W84" i="27"/>
  <c r="M84" i="27"/>
  <c r="B84" i="27"/>
  <c r="N84" i="27"/>
  <c r="X84" i="27" a="1"/>
  <c r="X84" i="27" s="1"/>
  <c r="AK84" i="27"/>
  <c r="J90" i="27"/>
  <c r="Z90" i="27"/>
  <c r="AO90" i="27"/>
  <c r="I57" i="27"/>
  <c r="Q57" i="27"/>
  <c r="X57" i="27" a="1"/>
  <c r="X57" i="27" s="1"/>
  <c r="AF57" i="27"/>
  <c r="AN57" i="27"/>
  <c r="I61" i="27"/>
  <c r="Q61" i="27"/>
  <c r="X61" i="27" a="1"/>
  <c r="X61" i="27" s="1"/>
  <c r="AF61" i="27"/>
  <c r="AN61" i="27"/>
  <c r="I65" i="27"/>
  <c r="Q65" i="27"/>
  <c r="X65" i="27" a="1"/>
  <c r="X65" i="27" s="1"/>
  <c r="AF65" i="27"/>
  <c r="AN65" i="27"/>
  <c r="I69" i="27"/>
  <c r="Q69" i="27"/>
  <c r="X69" i="27" a="1"/>
  <c r="X69" i="27" s="1"/>
  <c r="AF69" i="27"/>
  <c r="AN69" i="27"/>
  <c r="B72" i="27"/>
  <c r="K72" i="27"/>
  <c r="U72" i="27"/>
  <c r="AC72" i="27"/>
  <c r="AL72" i="27"/>
  <c r="AM74" i="27"/>
  <c r="AE74" i="27"/>
  <c r="P74" i="27"/>
  <c r="H74" i="27"/>
  <c r="AK74" i="27"/>
  <c r="AB74" i="27"/>
  <c r="J74" i="27"/>
  <c r="S74" i="27"/>
  <c r="AA74" i="27"/>
  <c r="AL74" i="27"/>
  <c r="D82" i="27"/>
  <c r="O82" i="27"/>
  <c r="Z82" i="27"/>
  <c r="AL82" i="27"/>
  <c r="C84" i="27"/>
  <c r="O84" i="27"/>
  <c r="Y84" i="27"/>
  <c r="AL84" i="27"/>
  <c r="AM86" i="27"/>
  <c r="AE86" i="27"/>
  <c r="P86" i="27"/>
  <c r="H86" i="27"/>
  <c r="AH86" i="27"/>
  <c r="Y86" i="27"/>
  <c r="Q86" i="27"/>
  <c r="G86" i="27"/>
  <c r="AF86" i="27"/>
  <c r="V86" i="27"/>
  <c r="L86" i="27"/>
  <c r="B86" i="27"/>
  <c r="M86" i="27"/>
  <c r="X86" i="27" a="1"/>
  <c r="X86" i="27" s="1"/>
  <c r="AJ86" i="27"/>
  <c r="L90" i="27"/>
  <c r="AA90" i="27"/>
  <c r="AH91" i="27"/>
  <c r="Z91" i="27"/>
  <c r="AM91" i="27"/>
  <c r="AD91" i="27"/>
  <c r="V91" i="27"/>
  <c r="N91" i="27"/>
  <c r="F91" i="27"/>
  <c r="AN91" i="27"/>
  <c r="AC91" i="27"/>
  <c r="T91" i="27"/>
  <c r="K91" i="27"/>
  <c r="B91" i="27"/>
  <c r="AL91" i="27"/>
  <c r="AJ91" i="27"/>
  <c r="Y91" i="27"/>
  <c r="Q91" i="27"/>
  <c r="H91" i="27"/>
  <c r="AA91" i="27"/>
  <c r="O91" i="27"/>
  <c r="C91" i="27"/>
  <c r="AE91" i="27"/>
  <c r="R91" i="27"/>
  <c r="E91" i="27"/>
  <c r="S91" i="27"/>
  <c r="AI91" i="27"/>
  <c r="AM72" i="27"/>
  <c r="E82" i="27"/>
  <c r="Q82" i="27"/>
  <c r="AA82" i="27"/>
  <c r="AN82" i="27"/>
  <c r="E84" i="27"/>
  <c r="P84" i="27"/>
  <c r="AB84" i="27"/>
  <c r="AM84" i="27"/>
  <c r="N90" i="27"/>
  <c r="AA94" i="27"/>
  <c r="F84" i="27"/>
  <c r="Q84" i="27"/>
  <c r="AC84" i="27"/>
  <c r="AN84" i="27"/>
  <c r="AM90" i="27"/>
  <c r="AE90" i="27"/>
  <c r="P90" i="27"/>
  <c r="H90" i="27"/>
  <c r="AH90" i="27"/>
  <c r="Y90" i="27"/>
  <c r="Q90" i="27"/>
  <c r="G90" i="27"/>
  <c r="AN90" i="27"/>
  <c r="AD90" i="27"/>
  <c r="V90" i="27"/>
  <c r="M90" i="27"/>
  <c r="D90" i="27"/>
  <c r="AF90" i="27"/>
  <c r="T90" i="27"/>
  <c r="I90" i="27"/>
  <c r="AI90" i="27"/>
  <c r="W90" i="27"/>
  <c r="K90" i="27"/>
  <c r="O90" i="27"/>
  <c r="AC90" i="27"/>
  <c r="D57" i="27"/>
  <c r="L57" i="27"/>
  <c r="T57" i="27"/>
  <c r="AA57" i="27"/>
  <c r="D61" i="27"/>
  <c r="L61" i="27"/>
  <c r="T61" i="27"/>
  <c r="AA61" i="27"/>
  <c r="D65" i="27"/>
  <c r="L65" i="27"/>
  <c r="T65" i="27"/>
  <c r="AA65" i="27"/>
  <c r="D69" i="27"/>
  <c r="L69" i="27"/>
  <c r="T69" i="27"/>
  <c r="AA69" i="27"/>
  <c r="F72" i="27"/>
  <c r="O72" i="27"/>
  <c r="AF72" i="27"/>
  <c r="AO72" i="27"/>
  <c r="D74" i="27"/>
  <c r="M74" i="27"/>
  <c r="V74" i="27"/>
  <c r="AF74" i="27"/>
  <c r="AK75" i="27"/>
  <c r="AC75" i="27"/>
  <c r="V75" i="27"/>
  <c r="N75" i="27"/>
  <c r="F75" i="27"/>
  <c r="AO75" i="27"/>
  <c r="AF75" i="27"/>
  <c r="O75" i="27"/>
  <c r="E75" i="27"/>
  <c r="K75" i="27"/>
  <c r="U75" i="27"/>
  <c r="AE75" i="27"/>
  <c r="AI76" i="27"/>
  <c r="AA76" i="27"/>
  <c r="T76" i="27"/>
  <c r="L76" i="27"/>
  <c r="D76" i="27"/>
  <c r="AJ76" i="27"/>
  <c r="Z76" i="27"/>
  <c r="R76" i="27"/>
  <c r="I76" i="27"/>
  <c r="K76" i="27"/>
  <c r="V76" i="27"/>
  <c r="AE76" i="27"/>
  <c r="AO76" i="27"/>
  <c r="AM78" i="27"/>
  <c r="AE78" i="27"/>
  <c r="P78" i="27"/>
  <c r="H78" i="27"/>
  <c r="AH78" i="27"/>
  <c r="Y78" i="27"/>
  <c r="Q78" i="27"/>
  <c r="G78" i="27"/>
  <c r="K78" i="27"/>
  <c r="U78" i="27"/>
  <c r="AD78" i="27"/>
  <c r="AO78" i="27"/>
  <c r="AO81" i="27"/>
  <c r="AG81" i="27"/>
  <c r="Y81" i="27"/>
  <c r="R81" i="27"/>
  <c r="J81" i="27"/>
  <c r="B81" i="27"/>
  <c r="AH81" i="27"/>
  <c r="X81" i="27" a="1"/>
  <c r="X81" i="27" s="1"/>
  <c r="P81" i="27"/>
  <c r="G81" i="27"/>
  <c r="AF81" i="27"/>
  <c r="W81" i="27"/>
  <c r="M81" i="27"/>
  <c r="C81" i="27"/>
  <c r="N81" i="27"/>
  <c r="Z81" i="27"/>
  <c r="AK81" i="27"/>
  <c r="G82" i="27"/>
  <c r="S82" i="27"/>
  <c r="AD82" i="27"/>
  <c r="AK83" i="27"/>
  <c r="AC83" i="27"/>
  <c r="V83" i="27"/>
  <c r="N83" i="27"/>
  <c r="F83" i="27"/>
  <c r="AO83" i="27"/>
  <c r="AF83" i="27"/>
  <c r="O83" i="27"/>
  <c r="E83" i="27"/>
  <c r="AG83" i="27"/>
  <c r="W83" i="27"/>
  <c r="L83" i="27"/>
  <c r="B83" i="27"/>
  <c r="M83" i="27"/>
  <c r="Y83" i="27"/>
  <c r="AJ83" i="27"/>
  <c r="G84" i="27"/>
  <c r="S84" i="27"/>
  <c r="AD84" i="27"/>
  <c r="AO84" i="27"/>
  <c r="E86" i="27"/>
  <c r="R86" i="27"/>
  <c r="AB86" i="27"/>
  <c r="AN86" i="27"/>
  <c r="B90" i="27"/>
  <c r="R90" i="27"/>
  <c r="AG90" i="27"/>
  <c r="AO104" i="27"/>
  <c r="AG104" i="27"/>
  <c r="Y104" i="27"/>
  <c r="R104" i="27"/>
  <c r="J104" i="27"/>
  <c r="B104" i="27"/>
  <c r="AJ104" i="27"/>
  <c r="AA104" i="27"/>
  <c r="S104" i="27"/>
  <c r="I104" i="27"/>
  <c r="AH104" i="27"/>
  <c r="X104" i="27" a="1"/>
  <c r="X104" i="27" s="1"/>
  <c r="P104" i="27"/>
  <c r="G104" i="27"/>
  <c r="AD104" i="27"/>
  <c r="T104" i="27"/>
  <c r="F104" i="27"/>
  <c r="AM104" i="27"/>
  <c r="AB104" i="27"/>
  <c r="O104" i="27"/>
  <c r="D104" i="27"/>
  <c r="AL104" i="27"/>
  <c r="W104" i="27"/>
  <c r="H104" i="27"/>
  <c r="AK104" i="27"/>
  <c r="V104" i="27"/>
  <c r="E104" i="27"/>
  <c r="AI104" i="27"/>
  <c r="U104" i="27"/>
  <c r="C104" i="27"/>
  <c r="AE104" i="27"/>
  <c r="N104" i="27"/>
  <c r="Q104" i="27"/>
  <c r="M104" i="27"/>
  <c r="L104" i="27"/>
  <c r="AN104" i="27"/>
  <c r="K104" i="27"/>
  <c r="Z104" i="27"/>
  <c r="AC104" i="27"/>
  <c r="AO85" i="27"/>
  <c r="AG85" i="27"/>
  <c r="Y85" i="27"/>
  <c r="R85" i="27"/>
  <c r="J85" i="27"/>
  <c r="B85" i="27"/>
  <c r="AM85" i="27"/>
  <c r="AD85" i="27"/>
  <c r="V85" i="27"/>
  <c r="M85" i="27"/>
  <c r="D85" i="27"/>
  <c r="L85" i="27"/>
  <c r="W85" i="27"/>
  <c r="AF85" i="27"/>
  <c r="AK87" i="27"/>
  <c r="AC87" i="27"/>
  <c r="V87" i="27"/>
  <c r="N87" i="27"/>
  <c r="F87" i="27"/>
  <c r="AL87" i="27"/>
  <c r="AB87" i="27"/>
  <c r="T87" i="27"/>
  <c r="K87" i="27"/>
  <c r="B87" i="27"/>
  <c r="L87" i="27"/>
  <c r="W87" i="27"/>
  <c r="AF87" i="27"/>
  <c r="AI88" i="27"/>
  <c r="AA88" i="27"/>
  <c r="T88" i="27"/>
  <c r="L88" i="27"/>
  <c r="D88" i="27"/>
  <c r="AO88" i="27"/>
  <c r="AF88" i="27"/>
  <c r="O88" i="27"/>
  <c r="F88" i="27"/>
  <c r="K88" i="27"/>
  <c r="V88" i="27"/>
  <c r="AE88" i="27"/>
  <c r="AO89" i="27"/>
  <c r="AG89" i="27"/>
  <c r="Y89" i="27"/>
  <c r="R89" i="27"/>
  <c r="J89" i="27"/>
  <c r="B89" i="27"/>
  <c r="AM89" i="27"/>
  <c r="AD89" i="27"/>
  <c r="V89" i="27"/>
  <c r="M89" i="27"/>
  <c r="D89" i="27"/>
  <c r="AJ89" i="27"/>
  <c r="AA89" i="27"/>
  <c r="S89" i="27"/>
  <c r="I89" i="27"/>
  <c r="N89" i="27"/>
  <c r="X89" i="27" a="1"/>
  <c r="X89" i="27" s="1"/>
  <c r="AK89" i="27"/>
  <c r="AN92" i="27"/>
  <c r="AM101" i="27"/>
  <c r="AE101" i="27"/>
  <c r="P101" i="27"/>
  <c r="H101" i="27"/>
  <c r="AH101" i="27"/>
  <c r="Y101" i="27"/>
  <c r="Q101" i="27"/>
  <c r="G101" i="27"/>
  <c r="AO101" i="27"/>
  <c r="AF101" i="27"/>
  <c r="W101" i="27"/>
  <c r="AI101" i="27"/>
  <c r="V101" i="27"/>
  <c r="L101" i="27"/>
  <c r="B101" i="27"/>
  <c r="AD101" i="27"/>
  <c r="T101" i="27"/>
  <c r="J101" i="27"/>
  <c r="AJ101" i="27"/>
  <c r="S101" i="27"/>
  <c r="E101" i="27"/>
  <c r="AG101" i="27"/>
  <c r="R101" i="27"/>
  <c r="D101" i="27"/>
  <c r="AC101" i="27"/>
  <c r="O101" i="27"/>
  <c r="C101" i="27"/>
  <c r="AA101" i="27"/>
  <c r="M101" i="27"/>
  <c r="AB101" i="27"/>
  <c r="AO112" i="27"/>
  <c r="AG112" i="27"/>
  <c r="Y112" i="27"/>
  <c r="R112" i="27"/>
  <c r="J112" i="27"/>
  <c r="B112" i="27"/>
  <c r="AF112" i="27"/>
  <c r="O112" i="27"/>
  <c r="F112" i="27"/>
  <c r="AL112" i="27"/>
  <c r="AC112" i="27"/>
  <c r="U112" i="27"/>
  <c r="L112" i="27"/>
  <c r="C112" i="27"/>
  <c r="AJ112" i="27"/>
  <c r="AA112" i="27"/>
  <c r="S112" i="27"/>
  <c r="I112" i="27"/>
  <c r="AM112" i="27"/>
  <c r="X112" i="27" a="1"/>
  <c r="X112" i="27" s="1"/>
  <c r="K112" i="27"/>
  <c r="AK112" i="27"/>
  <c r="W112" i="27"/>
  <c r="H112" i="27"/>
  <c r="AI112" i="27"/>
  <c r="V112" i="27"/>
  <c r="G112" i="27"/>
  <c r="AH112" i="27"/>
  <c r="T112" i="27"/>
  <c r="E112" i="27"/>
  <c r="AE112" i="27"/>
  <c r="Q112" i="27"/>
  <c r="D112" i="27"/>
  <c r="AD112" i="27"/>
  <c r="AB112" i="27"/>
  <c r="Z112" i="27"/>
  <c r="P112" i="27"/>
  <c r="N112" i="27"/>
  <c r="J94" i="27"/>
  <c r="Y94" i="27"/>
  <c r="AL94" i="27"/>
  <c r="AO97" i="27"/>
  <c r="AI99" i="27"/>
  <c r="AA99" i="27"/>
  <c r="T99" i="27"/>
  <c r="L99" i="27"/>
  <c r="D99" i="27"/>
  <c r="AJ99" i="27"/>
  <c r="Z99" i="27"/>
  <c r="R99" i="27"/>
  <c r="I99" i="27"/>
  <c r="AF99" i="27"/>
  <c r="W99" i="27"/>
  <c r="M99" i="27"/>
  <c r="B99" i="27"/>
  <c r="AN99" i="27"/>
  <c r="AD99" i="27"/>
  <c r="U99" i="27"/>
  <c r="J99" i="27"/>
  <c r="AH99" i="27"/>
  <c r="V99" i="27"/>
  <c r="G99" i="27"/>
  <c r="AG99" i="27"/>
  <c r="S99" i="27"/>
  <c r="F99" i="27"/>
  <c r="AE99" i="27"/>
  <c r="Q99" i="27"/>
  <c r="E99" i="27"/>
  <c r="X99" i="27" a="1"/>
  <c r="X99" i="27" s="1"/>
  <c r="K101" i="27"/>
  <c r="AN101" i="27"/>
  <c r="N101" i="27"/>
  <c r="L94" i="27"/>
  <c r="AI95" i="27"/>
  <c r="U101" i="27"/>
  <c r="AJ94" i="27"/>
  <c r="AB94" i="27"/>
  <c r="U94" i="27"/>
  <c r="M94" i="27"/>
  <c r="E94" i="27"/>
  <c r="AG94" i="27"/>
  <c r="X94" i="27" a="1"/>
  <c r="X94" i="27" s="1"/>
  <c r="P94" i="27"/>
  <c r="G94" i="27"/>
  <c r="AO94" i="27"/>
  <c r="AF94" i="27"/>
  <c r="O94" i="27"/>
  <c r="F94" i="27"/>
  <c r="AN94" i="27"/>
  <c r="AE94" i="27"/>
  <c r="W94" i="27"/>
  <c r="N94" i="27"/>
  <c r="D94" i="27"/>
  <c r="Q94" i="27"/>
  <c r="AC94" i="27"/>
  <c r="K99" i="27"/>
  <c r="AC99" i="27"/>
  <c r="X101" i="27" a="1"/>
  <c r="X101" i="27" s="1"/>
  <c r="AB103" i="27"/>
  <c r="AK106" i="27"/>
  <c r="AC106" i="27"/>
  <c r="V106" i="27"/>
  <c r="N106" i="27"/>
  <c r="F106" i="27"/>
  <c r="AH106" i="27"/>
  <c r="Y106" i="27"/>
  <c r="Q106" i="27"/>
  <c r="H106" i="27"/>
  <c r="AO106" i="27"/>
  <c r="AF106" i="27"/>
  <c r="O106" i="27"/>
  <c r="E106" i="27"/>
  <c r="AE106" i="27"/>
  <c r="T106" i="27"/>
  <c r="I106" i="27"/>
  <c r="AD106" i="27"/>
  <c r="S106" i="27"/>
  <c r="G106" i="27"/>
  <c r="AN106" i="27"/>
  <c r="AB106" i="27"/>
  <c r="R106" i="27"/>
  <c r="D106" i="27"/>
  <c r="Z106" i="27"/>
  <c r="J106" i="27"/>
  <c r="X106" i="27" a="1"/>
  <c r="X106" i="27" s="1"/>
  <c r="C106" i="27"/>
  <c r="AM106" i="27"/>
  <c r="W106" i="27"/>
  <c r="B106" i="27"/>
  <c r="AJ106" i="27"/>
  <c r="P106" i="27"/>
  <c r="AL106" i="27"/>
  <c r="AK102" i="27"/>
  <c r="AC102" i="27"/>
  <c r="V102" i="27"/>
  <c r="N102" i="27"/>
  <c r="F102" i="27"/>
  <c r="AL102" i="27"/>
  <c r="AB102" i="27"/>
  <c r="T102" i="27"/>
  <c r="K102" i="27"/>
  <c r="B102" i="27"/>
  <c r="AI102" i="27"/>
  <c r="Z102" i="27"/>
  <c r="R102" i="27"/>
  <c r="I102" i="27"/>
  <c r="AO102" i="27"/>
  <c r="AD102" i="27"/>
  <c r="Q102" i="27"/>
  <c r="E102" i="27"/>
  <c r="AM102" i="27"/>
  <c r="Y102" i="27"/>
  <c r="O102" i="27"/>
  <c r="C102" i="27"/>
  <c r="S102" i="27"/>
  <c r="AG102" i="27"/>
  <c r="AL93" i="27"/>
  <c r="AD93" i="27"/>
  <c r="W93" i="27"/>
  <c r="O93" i="27"/>
  <c r="G93" i="27"/>
  <c r="J93" i="27"/>
  <c r="S93" i="27"/>
  <c r="AA93" i="27"/>
  <c r="AJ93" i="27"/>
  <c r="H95" i="27"/>
  <c r="Q95" i="27"/>
  <c r="Y95" i="27"/>
  <c r="J97" i="27"/>
  <c r="U97" i="27"/>
  <c r="AE97" i="27"/>
  <c r="G102" i="27"/>
  <c r="W102" i="27"/>
  <c r="F9" i="30" s="1"/>
  <c r="AJ102" i="27"/>
  <c r="N103" i="27"/>
  <c r="AO108" i="27"/>
  <c r="AG108" i="27"/>
  <c r="Y108" i="27"/>
  <c r="R108" i="27"/>
  <c r="J108" i="27"/>
  <c r="B108" i="27"/>
  <c r="AF108" i="27"/>
  <c r="O108" i="27"/>
  <c r="F108" i="27"/>
  <c r="AM108" i="27"/>
  <c r="AD108" i="27"/>
  <c r="V108" i="27"/>
  <c r="M108" i="27"/>
  <c r="D108" i="27"/>
  <c r="AH108" i="27"/>
  <c r="U108" i="27"/>
  <c r="I108" i="27"/>
  <c r="AE108" i="27"/>
  <c r="T108" i="27"/>
  <c r="H108" i="27"/>
  <c r="AC108" i="27"/>
  <c r="S108" i="27"/>
  <c r="G108" i="27"/>
  <c r="AN108" i="27"/>
  <c r="AB108" i="27"/>
  <c r="Q108" i="27"/>
  <c r="E108" i="27"/>
  <c r="Z108" i="27"/>
  <c r="AH97" i="27"/>
  <c r="Z97" i="27"/>
  <c r="S97" i="27"/>
  <c r="K97" i="27"/>
  <c r="C97" i="27"/>
  <c r="AM97" i="27"/>
  <c r="AD97" i="27"/>
  <c r="V97" i="27"/>
  <c r="M97" i="27"/>
  <c r="D97" i="27"/>
  <c r="L97" i="27"/>
  <c r="W97" i="27"/>
  <c r="AF97" i="27"/>
  <c r="H102" i="27"/>
  <c r="AN102" i="27"/>
  <c r="AH107" i="27"/>
  <c r="AH95" i="27"/>
  <c r="Z95" i="27"/>
  <c r="S95" i="27"/>
  <c r="K95" i="27"/>
  <c r="C95" i="27"/>
  <c r="J95" i="27"/>
  <c r="T95" i="27"/>
  <c r="AB95" i="27"/>
  <c r="AK95" i="27"/>
  <c r="B97" i="27"/>
  <c r="N97" i="27"/>
  <c r="AG97" i="27"/>
  <c r="J102" i="27"/>
  <c r="X102" i="27" a="1"/>
  <c r="X102" i="27" s="1"/>
  <c r="AI103" i="27"/>
  <c r="AA103" i="27"/>
  <c r="T103" i="27"/>
  <c r="L103" i="27"/>
  <c r="D103" i="27"/>
  <c r="AO103" i="27"/>
  <c r="AF103" i="27"/>
  <c r="O103" i="27"/>
  <c r="F103" i="27"/>
  <c r="AM103" i="27"/>
  <c r="AD103" i="27"/>
  <c r="V103" i="27"/>
  <c r="M103" i="27"/>
  <c r="C103" i="27"/>
  <c r="AJ103" i="27"/>
  <c r="X103" i="27" a="1"/>
  <c r="X103" i="27" s="1"/>
  <c r="K103" i="27"/>
  <c r="AG103" i="27"/>
  <c r="U103" i="27"/>
  <c r="I103" i="27"/>
  <c r="Q103" i="27"/>
  <c r="AE103" i="27"/>
  <c r="AI111" i="27"/>
  <c r="AA111" i="27"/>
  <c r="T111" i="27"/>
  <c r="L111" i="27"/>
  <c r="D111" i="27"/>
  <c r="AL111" i="27"/>
  <c r="AC111" i="27"/>
  <c r="U111" i="27"/>
  <c r="K111" i="27"/>
  <c r="B111" i="27"/>
  <c r="AH111" i="27"/>
  <c r="Y111" i="27"/>
  <c r="Q111" i="27"/>
  <c r="H111" i="27"/>
  <c r="AO111" i="27"/>
  <c r="AF111" i="27"/>
  <c r="O111" i="27"/>
  <c r="F111" i="27"/>
  <c r="P111" i="27"/>
  <c r="AD111" i="27"/>
  <c r="AH109" i="27"/>
  <c r="AK110" i="27"/>
  <c r="AC110" i="27"/>
  <c r="V110" i="27"/>
  <c r="N110" i="27"/>
  <c r="F110" i="27"/>
  <c r="AH110" i="27"/>
  <c r="Y110" i="27"/>
  <c r="Q110" i="27"/>
  <c r="H110" i="27"/>
  <c r="AN110" i="27"/>
  <c r="AE110" i="27"/>
  <c r="W110" i="27"/>
  <c r="M110" i="27"/>
  <c r="D110" i="27"/>
  <c r="AL110" i="27"/>
  <c r="AB110" i="27"/>
  <c r="T110" i="27"/>
  <c r="K110" i="27"/>
  <c r="B110" i="27"/>
  <c r="P110" i="27"/>
  <c r="AD110" i="27"/>
  <c r="C111" i="27"/>
  <c r="R111" i="27"/>
  <c r="AE111" i="27"/>
  <c r="AI107" i="27"/>
  <c r="AA107" i="27"/>
  <c r="T107" i="27"/>
  <c r="L107" i="27"/>
  <c r="D107" i="27"/>
  <c r="AL107" i="27"/>
  <c r="AC107" i="27"/>
  <c r="U107" i="27"/>
  <c r="K107" i="27"/>
  <c r="B107" i="27"/>
  <c r="AJ107" i="27"/>
  <c r="Z107" i="27"/>
  <c r="R107" i="27"/>
  <c r="I107" i="27"/>
  <c r="N107" i="27"/>
  <c r="X107" i="27" a="1"/>
  <c r="X107" i="27" s="1"/>
  <c r="AK107" i="27"/>
  <c r="C110" i="27"/>
  <c r="R110" i="27"/>
  <c r="AF110" i="27"/>
  <c r="E111" i="27"/>
  <c r="S111" i="27"/>
  <c r="AG111" i="27"/>
  <c r="I92" i="27"/>
  <c r="Q92" i="27"/>
  <c r="X92" i="27" a="1"/>
  <c r="X92" i="27" s="1"/>
  <c r="AF92" i="27"/>
  <c r="AJ96" i="27"/>
  <c r="AB96" i="27"/>
  <c r="U96" i="27"/>
  <c r="M96" i="27"/>
  <c r="I96" i="27"/>
  <c r="R96" i="27"/>
  <c r="Z96" i="27"/>
  <c r="AI96" i="27"/>
  <c r="AO100" i="27"/>
  <c r="AG100" i="27"/>
  <c r="Y100" i="27"/>
  <c r="R100" i="27"/>
  <c r="J100" i="27"/>
  <c r="B100" i="27"/>
  <c r="AM100" i="27"/>
  <c r="AD100" i="27"/>
  <c r="V100" i="27"/>
  <c r="M100" i="27"/>
  <c r="D100" i="27"/>
  <c r="L100" i="27"/>
  <c r="W100" i="27"/>
  <c r="AF100" i="27"/>
  <c r="AM105" i="27"/>
  <c r="AE105" i="27"/>
  <c r="P105" i="27"/>
  <c r="H105" i="27"/>
  <c r="AN105" i="27"/>
  <c r="AD105" i="27"/>
  <c r="V105" i="27"/>
  <c r="M105" i="27"/>
  <c r="D105" i="27"/>
  <c r="AK105" i="27"/>
  <c r="AB105" i="27"/>
  <c r="T105" i="27"/>
  <c r="K105" i="27"/>
  <c r="B105" i="27"/>
  <c r="N105" i="27"/>
  <c r="Y105" i="27"/>
  <c r="AJ105" i="27"/>
  <c r="C107" i="27"/>
  <c r="O107" i="27"/>
  <c r="Y107" i="27"/>
  <c r="AM107" i="27"/>
  <c r="E110" i="27"/>
  <c r="S110" i="27"/>
  <c r="AG110" i="27"/>
  <c r="G111" i="27"/>
  <c r="V111" i="27"/>
  <c r="AJ111" i="27"/>
  <c r="Q109" i="27"/>
  <c r="Y109" i="27"/>
  <c r="AK98" i="27"/>
  <c r="I98" i="27"/>
  <c r="Q98" i="27"/>
  <c r="X98" i="27" a="1"/>
  <c r="X98" i="27" s="1"/>
  <c r="AF98" i="27"/>
  <c r="AO98" i="27"/>
  <c r="AM109" i="27"/>
  <c r="AE109" i="27"/>
  <c r="P109" i="27"/>
  <c r="H109" i="27"/>
  <c r="J109" i="27"/>
  <c r="S109" i="27"/>
  <c r="AA109" i="27"/>
  <c r="AJ109" i="27"/>
  <c r="D2" i="28"/>
  <c r="D2" i="6"/>
  <c r="H11" i="13" l="1"/>
  <c r="E10" i="13"/>
  <c r="D11" i="30"/>
  <c r="G6" i="30"/>
  <c r="F11" i="13"/>
  <c r="E6" i="30"/>
  <c r="E11" i="13"/>
  <c r="D10" i="13"/>
  <c r="G6" i="13"/>
  <c r="H5" i="13"/>
  <c r="H8" i="13"/>
  <c r="H9" i="30"/>
  <c r="E8" i="30"/>
  <c r="D10" i="30"/>
  <c r="G8" i="30"/>
  <c r="F11" i="30"/>
  <c r="D6" i="13"/>
  <c r="G8" i="13"/>
  <c r="D8" i="13"/>
  <c r="D5" i="30"/>
  <c r="D5" i="13"/>
  <c r="E8" i="13"/>
  <c r="H6" i="13"/>
  <c r="AT33" i="5"/>
  <c r="AR33" i="5"/>
  <c r="AU33" i="5"/>
  <c r="AV33" i="5"/>
  <c r="AS32" i="5"/>
  <c r="D11" i="13"/>
  <c r="AT32" i="5"/>
  <c r="AU32" i="5"/>
  <c r="AV32" i="5"/>
  <c r="E5" i="13"/>
  <c r="G5" i="13"/>
  <c r="F5" i="13"/>
  <c r="F7" i="13"/>
  <c r="F6" i="30"/>
  <c r="F6" i="13"/>
  <c r="H7" i="30"/>
  <c r="G7" i="13"/>
  <c r="F9" i="13"/>
  <c r="F8" i="13"/>
  <c r="E9" i="13"/>
  <c r="E6" i="13"/>
  <c r="G9" i="13"/>
  <c r="G10" i="13"/>
  <c r="H7" i="13"/>
  <c r="G11" i="13"/>
  <c r="E9" i="30"/>
  <c r="D6" i="30"/>
  <c r="E7" i="13"/>
  <c r="H5" i="30"/>
  <c r="F5" i="30"/>
  <c r="E5" i="30"/>
  <c r="F8" i="30"/>
  <c r="F10" i="13"/>
  <c r="G10" i="28"/>
  <c r="G7" i="28"/>
  <c r="D9" i="28"/>
  <c r="F5" i="28"/>
  <c r="G9" i="28"/>
  <c r="D6" i="28"/>
  <c r="F7" i="28"/>
  <c r="H11" i="28"/>
  <c r="E5" i="28"/>
  <c r="D11" i="28"/>
  <c r="D7" i="28"/>
  <c r="H8" i="28"/>
  <c r="E4" i="28"/>
  <c r="G6" i="28"/>
  <c r="H5" i="28"/>
  <c r="G4" i="28"/>
  <c r="G8" i="28"/>
  <c r="D10" i="28"/>
  <c r="E10" i="28"/>
  <c r="D8" i="28"/>
  <c r="G11" i="28"/>
  <c r="H11" i="30"/>
  <c r="F7" i="30"/>
  <c r="G5" i="30"/>
  <c r="H8" i="30"/>
  <c r="E11" i="30"/>
  <c r="H6" i="30"/>
  <c r="D8" i="30"/>
  <c r="D9" i="30"/>
  <c r="H10" i="30"/>
  <c r="D7" i="30"/>
  <c r="G7" i="30"/>
  <c r="E10" i="30"/>
  <c r="F10" i="30"/>
  <c r="AQ113" i="3" a="1"/>
  <c r="AQ113" i="3" s="1"/>
  <c r="G11" i="30"/>
  <c r="E7" i="30"/>
  <c r="G10" i="30"/>
  <c r="G9" i="30"/>
  <c r="D4" i="13"/>
  <c r="H4" i="30"/>
  <c r="H4" i="13"/>
  <c r="F4" i="13"/>
  <c r="F4" i="30"/>
  <c r="D4" i="30"/>
  <c r="E4" i="30"/>
  <c r="G4" i="13"/>
  <c r="G4" i="30"/>
  <c r="E4" i="13"/>
  <c r="E7" i="28"/>
  <c r="F6" i="28"/>
  <c r="E6" i="28"/>
  <c r="H10" i="28"/>
  <c r="F11" i="28"/>
  <c r="E8" i="28"/>
  <c r="F4" i="28"/>
  <c r="H9" i="28"/>
  <c r="F10" i="28"/>
  <c r="F8" i="28"/>
  <c r="D5" i="28"/>
  <c r="H7" i="28"/>
  <c r="AQ8" i="3" a="1"/>
  <c r="AQ8" i="3" s="1"/>
  <c r="H4" i="28"/>
  <c r="D4" i="28"/>
  <c r="AQ94" i="3" a="1"/>
  <c r="AQ94" i="3" s="1"/>
  <c r="AQ58" i="3" a="1"/>
  <c r="AQ58" i="3" s="1"/>
  <c r="AQ49" i="3" a="1"/>
  <c r="AQ49" i="3" s="1"/>
  <c r="AQ69" i="3" a="1"/>
  <c r="AQ69" i="3" s="1"/>
  <c r="AQ4" i="3" a="1"/>
  <c r="AQ4" i="3" s="1"/>
  <c r="AQ22" i="3" a="1"/>
  <c r="AQ22" i="3" s="1"/>
  <c r="AQ11" i="3" a="1"/>
  <c r="AQ11" i="3" s="1"/>
  <c r="AQ43" i="3" a="1"/>
  <c r="AQ43" i="3" s="1"/>
  <c r="AQ21" i="3" a="1"/>
  <c r="AQ21" i="3" s="1"/>
  <c r="AQ52" i="3" a="1"/>
  <c r="AQ52" i="3" s="1"/>
  <c r="AQ82" i="3" a="1"/>
  <c r="AQ82" i="3" s="1"/>
  <c r="AQ55" i="3" a="1"/>
  <c r="AQ55" i="3" s="1"/>
  <c r="AQ79" i="3" a="1"/>
  <c r="AQ79" i="3" s="1"/>
  <c r="AQ76" i="3" a="1"/>
  <c r="AQ76" i="3" s="1"/>
  <c r="AQ108" i="3" a="1"/>
  <c r="AQ108" i="3" s="1"/>
  <c r="E7" i="6"/>
  <c r="D8" i="6"/>
  <c r="D4" i="6"/>
  <c r="G5" i="6"/>
  <c r="H10" i="6"/>
  <c r="AQ100" i="3" a="1"/>
  <c r="AQ100" i="3" s="1"/>
  <c r="AQ85" i="3" a="1"/>
  <c r="AQ85" i="3" s="1"/>
  <c r="AQ88" i="3" a="1"/>
  <c r="AQ88" i="3" s="1"/>
  <c r="AQ23" i="3" a="1"/>
  <c r="AQ23" i="3" s="1"/>
  <c r="AQ5" i="3" a="1"/>
  <c r="AQ5" i="3" s="1"/>
  <c r="AQ63" i="3" a="1"/>
  <c r="AQ63" i="3" s="1"/>
  <c r="AQ90" i="3" a="1"/>
  <c r="AQ90" i="3" s="1"/>
  <c r="AQ81" i="3" a="1"/>
  <c r="AQ81" i="3" s="1"/>
  <c r="AQ83" i="3" a="1"/>
  <c r="AQ83" i="3" s="1"/>
  <c r="AQ24" i="3" a="1"/>
  <c r="AQ24" i="3" s="1"/>
  <c r="AQ16" i="3" a="1"/>
  <c r="AQ16" i="3" s="1"/>
  <c r="G4" i="6"/>
  <c r="F10" i="6"/>
  <c r="F6" i="6"/>
  <c r="F7" i="6"/>
  <c r="AQ102" i="3" a="1"/>
  <c r="AQ102" i="3" s="1"/>
  <c r="AQ110" i="3" a="1"/>
  <c r="AQ110" i="3" s="1"/>
  <c r="AQ93" i="3" a="1"/>
  <c r="AQ93" i="3" s="1"/>
  <c r="AQ67" i="3" a="1"/>
  <c r="AQ67" i="3" s="1"/>
  <c r="AQ46" i="3" a="1"/>
  <c r="AQ46" i="3" s="1"/>
  <c r="AQ31" i="3" a="1"/>
  <c r="AQ31" i="3" s="1"/>
  <c r="AQ65" i="3" a="1"/>
  <c r="AQ65" i="3" s="1"/>
  <c r="AQ13" i="3" a="1"/>
  <c r="AQ13" i="3" s="1"/>
  <c r="AQ71" i="3" a="1"/>
  <c r="AQ71" i="3" s="1"/>
  <c r="AQ92" i="3" a="1"/>
  <c r="AQ92" i="3" s="1"/>
  <c r="AQ77" i="3" a="1"/>
  <c r="AQ77" i="3" s="1"/>
  <c r="AQ91" i="3" a="1"/>
  <c r="AQ91" i="3" s="1"/>
  <c r="AQ9" i="3" a="1"/>
  <c r="AQ9" i="3" s="1"/>
  <c r="G9" i="6"/>
  <c r="H5" i="6"/>
  <c r="H8" i="6"/>
  <c r="F9" i="6"/>
  <c r="AQ112" i="3" a="1"/>
  <c r="AQ112" i="3" s="1"/>
  <c r="AQ59" i="3" a="1"/>
  <c r="AQ59" i="3" s="1"/>
  <c r="AQ73" i="3" a="1"/>
  <c r="AQ73" i="3" s="1"/>
  <c r="AQ38" i="3" a="1"/>
  <c r="AQ38" i="3" s="1"/>
  <c r="AQ19" i="3" a="1"/>
  <c r="AQ19" i="3" s="1"/>
  <c r="AQ56" i="3" a="1"/>
  <c r="AQ56" i="3" s="1"/>
  <c r="AQ36" i="3" a="1"/>
  <c r="AQ36" i="3" s="1"/>
  <c r="AQ29" i="3" a="1"/>
  <c r="AQ29" i="3" s="1"/>
  <c r="AQ97" i="3" a="1"/>
  <c r="AQ97" i="3" s="1"/>
  <c r="AQ109" i="3" a="1"/>
  <c r="AQ109" i="3" s="1"/>
  <c r="AQ89" i="3" a="1"/>
  <c r="AQ89" i="3" s="1"/>
  <c r="AQ99" i="3" a="1"/>
  <c r="AQ99" i="3" s="1"/>
  <c r="AQ34" i="3" a="1"/>
  <c r="AQ34" i="3" s="1"/>
  <c r="AQ20" i="3" a="1"/>
  <c r="AQ20" i="3" s="1"/>
  <c r="AQ27" i="3" a="1"/>
  <c r="AQ27" i="3" s="1"/>
  <c r="AQ32" i="3" a="1"/>
  <c r="AQ32" i="3" s="1"/>
  <c r="H7" i="6"/>
  <c r="D5" i="6"/>
  <c r="E8" i="6"/>
  <c r="F11" i="6"/>
  <c r="E11" i="6"/>
  <c r="E9" i="28"/>
  <c r="H6" i="28"/>
  <c r="G5" i="28"/>
  <c r="AQ12" i="3" a="1"/>
  <c r="AQ12" i="3" s="1"/>
  <c r="AQ15" i="3" a="1"/>
  <c r="AQ15" i="3" s="1"/>
  <c r="AQ37" i="3" a="1"/>
  <c r="AQ37" i="3" s="1"/>
  <c r="AQ42" i="3" a="1"/>
  <c r="AQ42" i="3" s="1"/>
  <c r="AQ14" i="3" a="1"/>
  <c r="AQ14" i="3" s="1"/>
  <c r="AQ7" i="3" a="1"/>
  <c r="AQ7" i="3" s="1"/>
  <c r="AQ51" i="3" a="1"/>
  <c r="AQ51" i="3" s="1"/>
  <c r="AQ40" i="3" a="1"/>
  <c r="AQ40" i="3" s="1"/>
  <c r="AQ64" i="3" a="1"/>
  <c r="AQ64" i="3" s="1"/>
  <c r="AQ84" i="3" a="1"/>
  <c r="AQ84" i="3" s="1"/>
  <c r="AQ95" i="3" a="1"/>
  <c r="AQ95" i="3" s="1"/>
  <c r="D9" i="6"/>
  <c r="H9" i="6"/>
  <c r="G10" i="6"/>
  <c r="H4" i="6"/>
  <c r="F4" i="6"/>
  <c r="F9" i="28"/>
  <c r="E11" i="28"/>
  <c r="AQ103" i="3" a="1"/>
  <c r="AQ103" i="3" s="1"/>
  <c r="AQ98" i="3" a="1"/>
  <c r="AQ98" i="3" s="1"/>
  <c r="AQ96" i="3" a="1"/>
  <c r="AQ96" i="3" s="1"/>
  <c r="AQ86" i="3" a="1"/>
  <c r="AQ86" i="3" s="1"/>
  <c r="AQ80" i="3" a="1"/>
  <c r="AQ80" i="3" s="1"/>
  <c r="AQ53" i="3" a="1"/>
  <c r="AQ53" i="3" s="1"/>
  <c r="AQ25" i="3" a="1"/>
  <c r="AQ25" i="3" s="1"/>
  <c r="AQ57" i="3" a="1"/>
  <c r="AQ57" i="3" s="1"/>
  <c r="AQ28" i="3" a="1"/>
  <c r="AQ28" i="3" s="1"/>
  <c r="AQ74" i="3" a="1"/>
  <c r="AQ74" i="3" s="1"/>
  <c r="AQ48" i="3" a="1"/>
  <c r="AQ48" i="3" s="1"/>
  <c r="AQ70" i="3" a="1"/>
  <c r="AQ70" i="3" s="1"/>
  <c r="AQ111" i="3" a="1"/>
  <c r="AQ111" i="3" s="1"/>
  <c r="AQ101" i="3" a="1"/>
  <c r="AQ101" i="3" s="1"/>
  <c r="D10" i="6"/>
  <c r="H6" i="6"/>
  <c r="E6" i="6"/>
  <c r="G6" i="6"/>
  <c r="D6" i="6"/>
  <c r="AQ106" i="3" a="1"/>
  <c r="AQ106" i="3" s="1"/>
  <c r="AQ75" i="3" a="1"/>
  <c r="AQ75" i="3" s="1"/>
  <c r="AQ41" i="3" a="1"/>
  <c r="AQ41" i="3" s="1"/>
  <c r="AQ50" i="3" a="1"/>
  <c r="AQ50" i="3" s="1"/>
  <c r="AQ26" i="3" a="1"/>
  <c r="AQ26" i="3" s="1"/>
  <c r="AQ10" i="3" a="1"/>
  <c r="AQ10" i="3" s="1"/>
  <c r="AQ45" i="3" a="1"/>
  <c r="AQ45" i="3" s="1"/>
  <c r="AQ17" i="3" a="1"/>
  <c r="AQ17" i="3" s="1"/>
  <c r="AQ6" i="3" a="1"/>
  <c r="AQ6" i="3" s="1"/>
  <c r="AQ44" i="3" a="1"/>
  <c r="AQ44" i="3" s="1"/>
  <c r="AQ39" i="3" a="1"/>
  <c r="AQ39" i="3" s="1"/>
  <c r="AQ54" i="3" a="1"/>
  <c r="AQ54" i="3" s="1"/>
  <c r="AQ72" i="3" a="1"/>
  <c r="AQ72" i="3" s="1"/>
  <c r="AQ60" i="3" a="1"/>
  <c r="AQ60" i="3" s="1"/>
  <c r="AQ105" i="3" a="1"/>
  <c r="AQ105" i="3" s="1"/>
  <c r="E4" i="6"/>
  <c r="D7" i="6"/>
  <c r="G11" i="6"/>
  <c r="G8" i="6"/>
  <c r="F8" i="6"/>
  <c r="G7" i="6"/>
  <c r="AQ104" i="3" a="1"/>
  <c r="AQ104" i="3" s="1"/>
  <c r="AQ61" i="3" a="1"/>
  <c r="AQ61" i="3" s="1"/>
  <c r="AQ87" i="3" a="1"/>
  <c r="AQ87" i="3" s="1"/>
  <c r="AQ30" i="3" a="1"/>
  <c r="AQ30" i="3" s="1"/>
  <c r="AQ18" i="3" a="1"/>
  <c r="AQ18" i="3" s="1"/>
  <c r="AQ47" i="3" a="1"/>
  <c r="AQ47" i="3" s="1"/>
  <c r="AQ62" i="3" a="1"/>
  <c r="AQ62" i="3" s="1"/>
  <c r="AQ66" i="3" a="1"/>
  <c r="AQ66" i="3" s="1"/>
  <c r="AQ78" i="3" a="1"/>
  <c r="AQ78" i="3" s="1"/>
  <c r="AQ68" i="3" a="1"/>
  <c r="AQ68" i="3" s="1"/>
  <c r="AQ107" i="3" a="1"/>
  <c r="AQ107" i="3" s="1"/>
  <c r="AQ35" i="3" a="1"/>
  <c r="AQ35" i="3" s="1"/>
  <c r="AQ33" i="3" a="1"/>
  <c r="AQ33" i="3" s="1"/>
  <c r="E5" i="6"/>
  <c r="H11" i="6"/>
  <c r="F5" i="6"/>
  <c r="D11" i="6"/>
  <c r="E10" i="6"/>
  <c r="O11" i="6"/>
  <c r="B34" i="5"/>
  <c r="AT7" i="5"/>
  <c r="AS7" i="5"/>
  <c r="AR7" i="5"/>
  <c r="AV7" i="5"/>
  <c r="AU7" i="5"/>
  <c r="B114" i="3" l="1"/>
  <c r="T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P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选择隔行粘贴区域，辅助列1进行降序排列，然后粘贴，最后按辅助列2进行升序排列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P4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选择隔行粘贴区域，辅助列1进行降序排列，然后粘贴，最后按辅助列2进行升序排列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<sst xmlns="http://schemas.openxmlformats.org/spreadsheetml/2006/main" count="3481" uniqueCount="235">
  <si>
    <t xml:space="preserve">  班级
学科</t>
  </si>
  <si>
    <t>七1</t>
  </si>
  <si>
    <t>七2</t>
  </si>
  <si>
    <t>七3</t>
  </si>
  <si>
    <t>七4</t>
  </si>
  <si>
    <t>七5</t>
  </si>
  <si>
    <t>七6</t>
  </si>
  <si>
    <t>七7</t>
  </si>
  <si>
    <t>七8</t>
  </si>
  <si>
    <t>七9</t>
  </si>
  <si>
    <t>七10</t>
  </si>
  <si>
    <t>八1</t>
  </si>
  <si>
    <t>八2</t>
  </si>
  <si>
    <t>八3</t>
  </si>
  <si>
    <t>八4</t>
  </si>
  <si>
    <t>八5</t>
  </si>
  <si>
    <t>八6</t>
  </si>
  <si>
    <t>八7</t>
  </si>
  <si>
    <t>八8</t>
  </si>
  <si>
    <t>八9</t>
  </si>
  <si>
    <t>九1</t>
  </si>
  <si>
    <t>九2</t>
  </si>
  <si>
    <t>九3</t>
  </si>
  <si>
    <t>九4</t>
  </si>
  <si>
    <t>九5</t>
  </si>
  <si>
    <t>九6</t>
  </si>
  <si>
    <t>九7</t>
  </si>
  <si>
    <t>九8</t>
  </si>
  <si>
    <t>九9</t>
  </si>
  <si>
    <t>九10</t>
  </si>
  <si>
    <t>九11</t>
  </si>
  <si>
    <t>序号</t>
  </si>
  <si>
    <t>教师</t>
  </si>
  <si>
    <t>走班课</t>
  </si>
  <si>
    <t>八年级物理</t>
  </si>
  <si>
    <t>九年级物理</t>
  </si>
  <si>
    <t>安/书</t>
  </si>
  <si>
    <t>赵正伟</t>
  </si>
  <si>
    <t>奚双喜</t>
  </si>
  <si>
    <t/>
  </si>
  <si>
    <t>包丽芬</t>
  </si>
  <si>
    <t>杨俊</t>
  </si>
  <si>
    <t>班会</t>
  </si>
  <si>
    <t>丁美华</t>
  </si>
  <si>
    <t>高亚媛</t>
  </si>
  <si>
    <t>刘慧</t>
  </si>
  <si>
    <t>庄银洁</t>
  </si>
  <si>
    <t>颜梅英</t>
  </si>
  <si>
    <t>殷汶钧</t>
  </si>
  <si>
    <t>周春霞</t>
  </si>
  <si>
    <t>张嘉诚</t>
  </si>
  <si>
    <t>孙洪宇</t>
  </si>
  <si>
    <t>柴娟芳</t>
  </si>
  <si>
    <t>龚纯雅</t>
  </si>
  <si>
    <t>邓亚丽</t>
  </si>
  <si>
    <t>吴昊</t>
  </si>
  <si>
    <t>张辉</t>
  </si>
  <si>
    <t>郭小敏</t>
  </si>
  <si>
    <t>蔡春玲</t>
  </si>
  <si>
    <t>林娟</t>
  </si>
  <si>
    <t>华明琴</t>
  </si>
  <si>
    <t>史琴琴</t>
  </si>
  <si>
    <t>沈珏</t>
  </si>
  <si>
    <t>周茹玉</t>
  </si>
  <si>
    <t>陆丽芬</t>
  </si>
  <si>
    <t>孙亚燕</t>
  </si>
  <si>
    <t>盛亚</t>
  </si>
  <si>
    <t>李亚芬</t>
  </si>
  <si>
    <t>孙明</t>
  </si>
  <si>
    <t>庄凤来</t>
  </si>
  <si>
    <t>陶文仙</t>
  </si>
  <si>
    <t>王红燕</t>
  </si>
  <si>
    <t>邵建春</t>
  </si>
  <si>
    <t>地理</t>
  </si>
  <si>
    <t>顾淼</t>
  </si>
  <si>
    <t>顾云中</t>
  </si>
  <si>
    <t>戈烙印</t>
  </si>
  <si>
    <t>胡祝娟</t>
  </si>
  <si>
    <t>盛文芳</t>
  </si>
  <si>
    <t>曹一美</t>
  </si>
  <si>
    <t>地校1</t>
  </si>
  <si>
    <t>陈影</t>
  </si>
  <si>
    <t>刘翩翩</t>
  </si>
  <si>
    <t>卢晓东</t>
  </si>
  <si>
    <t>万媛</t>
  </si>
  <si>
    <t>贾莲蔚</t>
  </si>
  <si>
    <t>华丽</t>
  </si>
  <si>
    <t>毛金玉</t>
  </si>
  <si>
    <t>季晓兰</t>
  </si>
  <si>
    <t>李晓凌</t>
  </si>
  <si>
    <t>金薇</t>
  </si>
  <si>
    <t>丁素娟</t>
  </si>
  <si>
    <t>地校2</t>
  </si>
  <si>
    <t>毛晓玲</t>
  </si>
  <si>
    <t>仲羚</t>
  </si>
  <si>
    <t>周小莉</t>
  </si>
  <si>
    <t>赵琴娣</t>
  </si>
  <si>
    <t>陈仁年</t>
  </si>
  <si>
    <t>董金弘</t>
  </si>
  <si>
    <t>顾佳萍</t>
  </si>
  <si>
    <t>陈小燕</t>
  </si>
  <si>
    <t>王玉娟</t>
  </si>
  <si>
    <t>化学</t>
  </si>
  <si>
    <t>任俊平</t>
  </si>
  <si>
    <t>赵骏</t>
  </si>
  <si>
    <t>陈洲</t>
  </si>
  <si>
    <t>万振贤</t>
  </si>
  <si>
    <t>张茂山</t>
  </si>
  <si>
    <t>陈艳雯</t>
  </si>
  <si>
    <t>任向华</t>
  </si>
  <si>
    <t>活动</t>
  </si>
  <si>
    <t>健康</t>
  </si>
  <si>
    <t>蒋瑞琴</t>
  </si>
  <si>
    <t>季艳</t>
  </si>
  <si>
    <t>历史</t>
  </si>
  <si>
    <t>杨帆</t>
  </si>
  <si>
    <t>刘永明</t>
  </si>
  <si>
    <t>杨丽</t>
  </si>
  <si>
    <t>唐珏</t>
  </si>
  <si>
    <t>赵文佳</t>
  </si>
  <si>
    <t>美术</t>
  </si>
  <si>
    <t>李莎莎</t>
  </si>
  <si>
    <t>生物</t>
  </si>
  <si>
    <t>张培贤</t>
  </si>
  <si>
    <t>沈彩霞</t>
  </si>
  <si>
    <t>肖云峰</t>
  </si>
  <si>
    <t>张秀红</t>
  </si>
  <si>
    <t>庞涛</t>
  </si>
  <si>
    <t>数学</t>
  </si>
  <si>
    <t>王冬梅</t>
  </si>
  <si>
    <t>江欢</t>
  </si>
  <si>
    <t>马妹红</t>
  </si>
  <si>
    <t>景建峰</t>
  </si>
  <si>
    <t>严黎明</t>
  </si>
  <si>
    <t>金菊</t>
  </si>
  <si>
    <t>体育</t>
  </si>
  <si>
    <t>韦秋香</t>
  </si>
  <si>
    <t>王春平</t>
  </si>
  <si>
    <t>冯维佳</t>
  </si>
  <si>
    <t>李云玉</t>
  </si>
  <si>
    <t>外语</t>
  </si>
  <si>
    <t>刘萌</t>
  </si>
  <si>
    <t>物理</t>
  </si>
  <si>
    <t>陆俊</t>
  </si>
  <si>
    <t>邵宏</t>
  </si>
  <si>
    <t>王晶</t>
  </si>
  <si>
    <t>心理</t>
  </si>
  <si>
    <t>信息</t>
  </si>
  <si>
    <t>顾琴娣</t>
  </si>
  <si>
    <t>倪亚红</t>
  </si>
  <si>
    <t>选修</t>
  </si>
  <si>
    <t>音乐</t>
  </si>
  <si>
    <t>语文</t>
  </si>
  <si>
    <t>钱欢欢</t>
  </si>
  <si>
    <t>张银全</t>
  </si>
  <si>
    <t>周卫东</t>
  </si>
  <si>
    <t>张艳</t>
  </si>
  <si>
    <t>黄苏</t>
  </si>
  <si>
    <t>周洁</t>
  </si>
  <si>
    <t>钱丽芬</t>
  </si>
  <si>
    <t>屠建林</t>
  </si>
  <si>
    <t>于小清</t>
  </si>
  <si>
    <t>朱燕芳</t>
  </si>
  <si>
    <t>郭玉亚</t>
  </si>
  <si>
    <t>黄亚军</t>
  </si>
  <si>
    <t>政治</t>
  </si>
  <si>
    <t>自习</t>
  </si>
  <si>
    <t>季蕾</t>
  </si>
  <si>
    <t>综实</t>
  </si>
  <si>
    <t>综实1</t>
  </si>
  <si>
    <t>综实2</t>
  </si>
  <si>
    <t>殷明欣</t>
  </si>
  <si>
    <t>刘俊俏</t>
  </si>
  <si>
    <t>星期</t>
  </si>
  <si>
    <t>节次</t>
  </si>
  <si>
    <t>上午</t>
  </si>
  <si>
    <t>下午</t>
  </si>
  <si>
    <t>班级</t>
  </si>
  <si>
    <t>辅助列1</t>
  </si>
  <si>
    <t>辅助列2</t>
  </si>
  <si>
    <t>周一</t>
  </si>
  <si>
    <t>周二</t>
  </si>
  <si>
    <t>周三</t>
  </si>
  <si>
    <t>周四</t>
  </si>
  <si>
    <t>周五</t>
  </si>
  <si>
    <t>周一变动</t>
  </si>
  <si>
    <t>周二变动</t>
  </si>
  <si>
    <t>周三变动</t>
  </si>
  <si>
    <t>周四变动</t>
  </si>
  <si>
    <t>周五变动</t>
  </si>
  <si>
    <t>Copyright © Gu yunzhong, All rights reserved</t>
  </si>
  <si>
    <t>班级：</t>
  </si>
  <si>
    <t xml:space="preserve">   星期
节次</t>
  </si>
  <si>
    <t>上
午</t>
  </si>
  <si>
    <t>下
午</t>
  </si>
  <si>
    <t>共计:</t>
  </si>
  <si>
    <t>上 午</t>
  </si>
  <si>
    <t>下 午</t>
  </si>
  <si>
    <t>调课人员</t>
  </si>
  <si>
    <t>班级:</t>
  </si>
  <si>
    <t>符苏琳</t>
    <phoneticPr fontId="28" type="noConversion"/>
  </si>
  <si>
    <t>生物</t>
    <phoneticPr fontId="28" type="noConversion"/>
  </si>
  <si>
    <t>语文</t>
    <phoneticPr fontId="28" type="noConversion"/>
  </si>
  <si>
    <t>政治</t>
    <phoneticPr fontId="28" type="noConversion"/>
  </si>
  <si>
    <t>司晓玉</t>
    <phoneticPr fontId="28" type="noConversion"/>
  </si>
  <si>
    <t>物理</t>
    <phoneticPr fontId="28" type="noConversion"/>
  </si>
  <si>
    <t>音乐</t>
    <phoneticPr fontId="28" type="noConversion"/>
  </si>
  <si>
    <t>体育</t>
    <phoneticPr fontId="28" type="noConversion"/>
  </si>
  <si>
    <t>地理</t>
    <phoneticPr fontId="28" type="noConversion"/>
  </si>
  <si>
    <t>外语</t>
    <phoneticPr fontId="28" type="noConversion"/>
  </si>
  <si>
    <t>美术</t>
    <phoneticPr fontId="28" type="noConversion"/>
  </si>
  <si>
    <t>班会</t>
    <phoneticPr fontId="28" type="noConversion"/>
  </si>
  <si>
    <t>化学</t>
    <phoneticPr fontId="28" type="noConversion"/>
  </si>
  <si>
    <t>活动</t>
    <phoneticPr fontId="28" type="noConversion"/>
  </si>
  <si>
    <t>地校1</t>
    <phoneticPr fontId="28" type="noConversion"/>
  </si>
  <si>
    <t>综实2</t>
    <phoneticPr fontId="28" type="noConversion"/>
  </si>
  <si>
    <t>历史</t>
    <phoneticPr fontId="28" type="noConversion"/>
  </si>
  <si>
    <t>林娟</t>
    <phoneticPr fontId="28" type="noConversion"/>
  </si>
  <si>
    <t>数学</t>
    <phoneticPr fontId="28" type="noConversion"/>
  </si>
  <si>
    <t>民族</t>
  </si>
  <si>
    <t>民族</t>
    <phoneticPr fontId="28" type="noConversion"/>
  </si>
  <si>
    <t>张嘉诚</t>
    <phoneticPr fontId="28" type="noConversion"/>
  </si>
  <si>
    <t>杨帆</t>
    <phoneticPr fontId="28" type="noConversion"/>
  </si>
  <si>
    <t>刘永明</t>
    <phoneticPr fontId="28" type="noConversion"/>
  </si>
  <si>
    <t>史琴琴</t>
    <phoneticPr fontId="28" type="noConversion"/>
  </si>
  <si>
    <t>杨丽</t>
    <phoneticPr fontId="28" type="noConversion"/>
  </si>
  <si>
    <t>综实1</t>
    <phoneticPr fontId="28" type="noConversion"/>
  </si>
  <si>
    <t>健康</t>
    <phoneticPr fontId="28" type="noConversion"/>
  </si>
  <si>
    <t>自习</t>
    <phoneticPr fontId="28" type="noConversion"/>
  </si>
  <si>
    <t>心理</t>
    <phoneticPr fontId="28" type="noConversion"/>
  </si>
  <si>
    <t>综实</t>
    <phoneticPr fontId="28" type="noConversion"/>
  </si>
  <si>
    <t>信息</t>
    <phoneticPr fontId="28" type="noConversion"/>
  </si>
  <si>
    <t>安/书</t>
    <phoneticPr fontId="28" type="noConversion"/>
  </si>
  <si>
    <t>李莎莎</t>
    <phoneticPr fontId="28" type="noConversion"/>
  </si>
  <si>
    <t>七5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</si>
</sst>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[Color42]&quot;■&quot;"/>
    <numFmt numFmtId="177" formatCode=";;;[Color45]&quot;■&quot;"/>
    <numFmt numFmtId="178" formatCode="General;General;"/>
  </numFmts>
  <fonts count="29" x14ac:knownFonts="1">
    <font>
      <sz val="11"/>
      <color theme="1"/>
      <name val="宋体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0"/>
      <name val="黑体"/>
      <family val="3"/>
      <charset val="134"/>
    </font>
    <font>
      <sz val="9"/>
      <color theme="1" tint="0.249977111117893"/>
      <name val="黑体"/>
      <family val="3"/>
      <charset val="134"/>
    </font>
    <font>
      <sz val="9"/>
      <name val="黑体"/>
      <family val="3"/>
      <charset val="134"/>
    </font>
    <font>
      <b/>
      <sz val="9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C000"/>
      <name val="宋体"/>
      <family val="3"/>
      <charset val="134"/>
      <scheme val="minor"/>
    </font>
    <font>
      <sz val="9"/>
      <color theme="1"/>
      <name val="Segoe UI Symbol"/>
      <family val="2"/>
    </font>
    <font>
      <sz val="11"/>
      <color theme="0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0"/>
      <name val="黑体"/>
      <family val="3"/>
      <charset val="134"/>
    </font>
    <font>
      <sz val="10"/>
      <name val="MS Sans Serif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2065187536243"/>
        <bgColor theme="4" tint="0.79992065187536243"/>
      </patternFill>
    </fill>
  </fills>
  <borders count="8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06">
    <xf numFmtId="0" fontId="0" fillId="0" borderId="0" xfId="0">
      <alignment vertical="center"/>
    </xf>
    <xf numFmtId="0" fontId="0" fillId="0" borderId="0" xfId="0" applyProtection="1">
      <alignment vertical="center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1" fillId="0" borderId="0" xfId="0" applyFont="1" applyProtection="1">
      <alignment vertical="center"/>
      <protection locked="0" hidden="1"/>
    </xf>
    <xf numFmtId="0" fontId="2" fillId="0" borderId="0" xfId="0" applyFont="1" applyAlignment="1" applyProtection="1">
      <alignment horizontal="centerContinuous"/>
      <protection locked="0" hidden="1"/>
    </xf>
    <xf numFmtId="0" fontId="3" fillId="0" borderId="0" xfId="0" applyFo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centerContinuous" vertical="center"/>
      <protection locked="0" hidden="1"/>
    </xf>
    <xf numFmtId="0" fontId="3" fillId="0" borderId="0" xfId="0" applyFont="1" applyAlignment="1" applyProtection="1">
      <alignment horizontal="right" vertical="center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3" fillId="0" borderId="9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0" fontId="6" fillId="0" borderId="0" xfId="0" applyFont="1" applyProtection="1">
      <alignment vertical="center"/>
      <protection locked="0" hidden="1"/>
    </xf>
    <xf numFmtId="0" fontId="0" fillId="0" borderId="0" xfId="0" applyAlignment="1" applyProtection="1">
      <alignment horizontal="right" vertical="center"/>
      <protection locked="0" hidden="1"/>
    </xf>
    <xf numFmtId="0" fontId="7" fillId="0" borderId="0" xfId="0" applyFo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9" fillId="0" borderId="12" xfId="0" applyFont="1" applyBorder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14" fontId="7" fillId="0" borderId="0" xfId="0" applyNumberFormat="1" applyFo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11" fillId="0" borderId="0" xfId="0" applyFont="1" applyProtection="1">
      <alignment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20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right" vertical="center" wrapText="1"/>
      <protection locked="0" hidden="1"/>
    </xf>
    <xf numFmtId="0" fontId="5" fillId="0" borderId="29" xfId="0" applyFont="1" applyBorder="1" applyAlignment="1" applyProtection="1">
      <alignment horizontal="left" vertical="center"/>
      <protection locked="0" hidden="1"/>
    </xf>
    <xf numFmtId="0" fontId="5" fillId="0" borderId="30" xfId="0" applyFont="1" applyBorder="1" applyAlignment="1" applyProtection="1">
      <alignment horizontal="center" vertical="center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0" fontId="5" fillId="0" borderId="31" xfId="0" applyFont="1" applyBorder="1" applyAlignment="1" applyProtection="1">
      <alignment horizontal="center" vertical="center"/>
      <protection locked="0" hidden="1"/>
    </xf>
    <xf numFmtId="0" fontId="5" fillId="0" borderId="32" xfId="0" applyFont="1" applyBorder="1" applyAlignment="1" applyProtection="1">
      <alignment horizontal="center" vertical="center"/>
      <protection locked="0" hidden="1"/>
    </xf>
    <xf numFmtId="0" fontId="5" fillId="0" borderId="33" xfId="0" applyFont="1" applyBorder="1" applyAlignment="1" applyProtection="1">
      <alignment horizontal="center" vertical="center" wrapText="1"/>
      <protection locked="0" hidden="1"/>
    </xf>
    <xf numFmtId="0" fontId="5" fillId="0" borderId="34" xfId="0" applyFont="1" applyBorder="1" applyAlignment="1" applyProtection="1">
      <alignment horizontal="center" vertical="center" wrapText="1"/>
      <protection locked="0" hidden="1"/>
    </xf>
    <xf numFmtId="0" fontId="5" fillId="0" borderId="35" xfId="0" applyFont="1" applyBorder="1" applyAlignment="1" applyProtection="1">
      <alignment horizontal="center" vertical="center" wrapText="1"/>
      <protection locked="0" hidden="1"/>
    </xf>
    <xf numFmtId="0" fontId="5" fillId="0" borderId="36" xfId="0" applyFont="1" applyBorder="1" applyAlignment="1" applyProtection="1">
      <alignment horizontal="center" vertical="center" wrapText="1"/>
      <protection locked="0" hidden="1"/>
    </xf>
    <xf numFmtId="0" fontId="5" fillId="0" borderId="37" xfId="0" applyFont="1" applyBorder="1" applyAlignment="1" applyProtection="1">
      <alignment horizontal="center" vertical="center" wrapText="1"/>
      <protection locked="0" hidden="1"/>
    </xf>
    <xf numFmtId="0" fontId="5" fillId="0" borderId="38" xfId="0" applyFont="1" applyBorder="1" applyAlignment="1" applyProtection="1">
      <alignment horizontal="center" vertical="center" wrapText="1"/>
      <protection locked="0" hidden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5" fillId="0" borderId="39" xfId="0" applyFont="1" applyBorder="1" applyAlignment="1" applyProtection="1">
      <alignment horizontal="center" vertical="center" wrapText="1"/>
      <protection locked="0" hidden="1"/>
    </xf>
    <xf numFmtId="0" fontId="5" fillId="0" borderId="40" xfId="0" applyFont="1" applyBorder="1" applyAlignment="1" applyProtection="1">
      <alignment horizontal="center" vertical="center" wrapText="1"/>
      <protection locked="0" hidden="1"/>
    </xf>
    <xf numFmtId="0" fontId="5" fillId="0" borderId="43" xfId="0" applyFont="1" applyBorder="1" applyAlignment="1" applyProtection="1">
      <alignment horizontal="center" vertical="center"/>
      <protection locked="0" hidden="1"/>
    </xf>
    <xf numFmtId="0" fontId="5" fillId="0" borderId="44" xfId="0" applyFont="1" applyBorder="1" applyAlignment="1" applyProtection="1">
      <alignment horizontal="center" vertical="center" wrapText="1"/>
      <protection locked="0" hidden="1"/>
    </xf>
    <xf numFmtId="0" fontId="5" fillId="0" borderId="45" xfId="0" applyFont="1" applyBorder="1" applyAlignment="1" applyProtection="1">
      <alignment horizontal="center" vertical="center" wrapText="1"/>
      <protection locked="0" hidden="1"/>
    </xf>
    <xf numFmtId="0" fontId="5" fillId="0" borderId="48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Protection="1">
      <alignment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Protection="1">
      <alignment vertical="center"/>
      <protection locked="0" hidden="1"/>
    </xf>
    <xf numFmtId="0" fontId="5" fillId="0" borderId="51" xfId="0" applyFont="1" applyBorder="1" applyAlignment="1" applyProtection="1">
      <alignment horizontal="center" vertical="center"/>
      <protection locked="0" hidden="1"/>
    </xf>
    <xf numFmtId="0" fontId="5" fillId="0" borderId="52" xfId="0" applyFont="1" applyBorder="1" applyAlignment="1" applyProtection="1">
      <alignment horizontal="right" vertical="center" wrapText="1"/>
      <protection locked="0" hidden="1"/>
    </xf>
    <xf numFmtId="0" fontId="5" fillId="0" borderId="29" xfId="0" applyFont="1" applyBorder="1" applyProtection="1">
      <alignment vertical="center"/>
      <protection locked="0" hidden="1"/>
    </xf>
    <xf numFmtId="0" fontId="5" fillId="0" borderId="40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39" xfId="0" applyFont="1" applyBorder="1" applyAlignment="1" applyProtection="1">
      <alignment horizontal="center" vertical="center"/>
      <protection locked="0" hidden="1"/>
    </xf>
    <xf numFmtId="0" fontId="5" fillId="0" borderId="53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5" fillId="0" borderId="55" xfId="0" applyFont="1" applyBorder="1" applyAlignment="1" applyProtection="1">
      <alignment horizontal="center" vertical="center"/>
      <protection locked="0" hidden="1"/>
    </xf>
    <xf numFmtId="177" fontId="10" fillId="0" borderId="0" xfId="0" applyNumberFormat="1" applyFont="1" applyAlignment="1" applyProtection="1">
      <alignment horizontal="right"/>
      <protection locked="0" hidden="1"/>
    </xf>
    <xf numFmtId="176" fontId="10" fillId="0" borderId="0" xfId="0" applyNumberFormat="1" applyFont="1" applyAlignment="1" applyProtection="1">
      <alignment horizontal="right"/>
      <protection locked="0" hidden="1"/>
    </xf>
    <xf numFmtId="0" fontId="5" fillId="0" borderId="45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Protection="1">
      <alignment vertical="center"/>
      <protection locked="0" hidden="1"/>
    </xf>
    <xf numFmtId="0" fontId="5" fillId="0" borderId="0" xfId="0" applyFont="1" applyFill="1" applyAlignment="1" applyProtection="1">
      <alignment horizontal="center" vertical="center"/>
      <protection locked="0" hidden="1"/>
    </xf>
    <xf numFmtId="0" fontId="8" fillId="0" borderId="57" xfId="0" applyFont="1" applyBorder="1" applyProtection="1">
      <alignment vertical="center"/>
      <protection locked="0" hidden="1"/>
    </xf>
    <xf numFmtId="0" fontId="8" fillId="0" borderId="57" xfId="0" applyFont="1" applyBorder="1" applyAlignment="1" applyProtection="1">
      <alignment horizontal="centerContinuous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Continuous" vertical="center"/>
      <protection locked="0" hidden="1"/>
    </xf>
    <xf numFmtId="0" fontId="5" fillId="0" borderId="60" xfId="0" applyFont="1" applyBorder="1" applyAlignment="1" applyProtection="1">
      <alignment horizontal="centerContinuous" vertical="center"/>
      <protection locked="0" hidden="1"/>
    </xf>
    <xf numFmtId="0" fontId="5" fillId="0" borderId="51" xfId="0" applyFont="1" applyBorder="1" applyAlignment="1" applyProtection="1">
      <alignment horizontal="right" vertical="center" wrapText="1"/>
      <protection locked="0" hidden="1"/>
    </xf>
    <xf numFmtId="0" fontId="5" fillId="0" borderId="61" xfId="0" applyFont="1" applyBorder="1" applyAlignment="1" applyProtection="1">
      <alignment horizontal="centerContinuous" vertical="center"/>
      <protection locked="0" hidden="1"/>
    </xf>
    <xf numFmtId="0" fontId="5" fillId="0" borderId="62" xfId="0" applyFont="1" applyBorder="1" applyAlignment="1" applyProtection="1">
      <alignment horizontal="centerContinuous" vertical="center"/>
      <protection locked="0" hidden="1"/>
    </xf>
    <xf numFmtId="0" fontId="5" fillId="0" borderId="63" xfId="0" applyFont="1" applyBorder="1" applyAlignment="1" applyProtection="1">
      <alignment horizontal="centerContinuous" vertical="center"/>
      <protection locked="0" hidden="1"/>
    </xf>
    <xf numFmtId="0" fontId="5" fillId="0" borderId="64" xfId="0" applyFont="1" applyBorder="1" applyAlignment="1" applyProtection="1">
      <alignment horizontal="centerContinuous" vertical="center"/>
      <protection locked="0" hidden="1"/>
    </xf>
    <xf numFmtId="0" fontId="5" fillId="0" borderId="38" xfId="0" applyFont="1" applyBorder="1" applyAlignment="1" applyProtection="1">
      <alignment horizontal="center" vertical="center"/>
      <protection locked="0" hidden="1"/>
    </xf>
    <xf numFmtId="0" fontId="14" fillId="0" borderId="52" xfId="0" applyFont="1" applyBorder="1" applyAlignment="1" applyProtection="1">
      <alignment horizontal="center" vertical="center" wrapText="1"/>
      <protection locked="0" hidden="1"/>
    </xf>
    <xf numFmtId="0" fontId="14" fillId="0" borderId="65" xfId="0" applyFont="1" applyBorder="1" applyAlignment="1" applyProtection="1">
      <alignment horizontal="center" vertical="center" wrapText="1"/>
      <protection locked="0" hidden="1"/>
    </xf>
    <xf numFmtId="0" fontId="5" fillId="0" borderId="66" xfId="0" applyFont="1" applyBorder="1" applyAlignment="1" applyProtection="1">
      <alignment horizontal="center" vertical="center"/>
      <protection locked="0" hidden="1"/>
    </xf>
    <xf numFmtId="0" fontId="5" fillId="0" borderId="67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68" xfId="0" applyFont="1" applyBorder="1" applyAlignment="1" applyProtection="1">
      <alignment horizontal="center" vertical="center"/>
      <protection locked="0" hidden="1"/>
    </xf>
    <xf numFmtId="0" fontId="13" fillId="0" borderId="6" xfId="0" applyFont="1" applyBorder="1" applyAlignment="1" applyProtection="1">
      <alignment horizontal="center" vertical="center"/>
      <protection locked="0" hidden="1"/>
    </xf>
    <xf numFmtId="0" fontId="13" fillId="0" borderId="40" xfId="0" applyFont="1" applyBorder="1" applyAlignment="1" applyProtection="1">
      <alignment horizontal="center" vertical="center"/>
      <protection locked="0" hidden="1"/>
    </xf>
    <xf numFmtId="0" fontId="14" fillId="0" borderId="69" xfId="0" applyFont="1" applyBorder="1" applyAlignment="1" applyProtection="1">
      <alignment horizontal="center" vertical="center" wrapText="1"/>
      <protection locked="0" hidden="1"/>
    </xf>
    <xf numFmtId="0" fontId="5" fillId="0" borderId="70" xfId="0" applyFont="1" applyBorder="1" applyAlignment="1" applyProtection="1">
      <alignment horizontal="center" vertical="center"/>
      <protection locked="0" hidden="1"/>
    </xf>
    <xf numFmtId="0" fontId="5" fillId="0" borderId="71" xfId="0" applyFont="1" applyBorder="1" applyAlignment="1" applyProtection="1">
      <alignment horizontal="center" vertical="center"/>
      <protection locked="0" hidden="1"/>
    </xf>
    <xf numFmtId="0" fontId="5" fillId="0" borderId="72" xfId="0" applyFont="1" applyBorder="1" applyAlignment="1" applyProtection="1">
      <alignment horizontal="center" vertical="center"/>
      <protection locked="0" hidden="1"/>
    </xf>
    <xf numFmtId="0" fontId="5" fillId="0" borderId="73" xfId="0" applyFont="1" applyBorder="1" applyAlignment="1" applyProtection="1">
      <alignment horizontal="center" vertical="center"/>
      <protection locked="0" hidden="1"/>
    </xf>
    <xf numFmtId="0" fontId="5" fillId="0" borderId="74" xfId="0" applyFont="1" applyBorder="1" applyAlignment="1" applyProtection="1">
      <alignment horizontal="centerContinuous" vertical="center"/>
      <protection locked="0" hidden="1"/>
    </xf>
    <xf numFmtId="0" fontId="5" fillId="0" borderId="75" xfId="0" applyFont="1" applyBorder="1" applyAlignment="1" applyProtection="1">
      <alignment horizontal="centerContinuous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" fillId="0" borderId="76" xfId="0" applyFont="1" applyBorder="1" applyAlignment="1" applyProtection="1">
      <alignment horizontal="center" vertical="center"/>
      <protection locked="0" hidden="1"/>
    </xf>
    <xf numFmtId="178" fontId="5" fillId="0" borderId="45" xfId="0" applyNumberFormat="1" applyFont="1" applyBorder="1" applyAlignment="1" applyProtection="1">
      <alignment horizontal="center" vertical="center"/>
      <protection locked="0" hidden="1"/>
    </xf>
    <xf numFmtId="0" fontId="13" fillId="0" borderId="39" xfId="0" applyFont="1" applyBorder="1" applyAlignment="1" applyProtection="1">
      <alignment horizontal="center" vertical="center"/>
      <protection locked="0" hidden="1"/>
    </xf>
    <xf numFmtId="0" fontId="8" fillId="0" borderId="0" xfId="0" applyFont="1" applyFill="1" applyAlignment="1" applyProtection="1">
      <alignment horizontal="center" vertical="center"/>
      <protection locked="0" hidden="1"/>
    </xf>
    <xf numFmtId="0" fontId="5" fillId="0" borderId="7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56" xfId="0" applyFont="1" applyFill="1" applyBorder="1" applyAlignment="1" applyProtection="1">
      <alignment horizontal="center" vertical="center"/>
      <protection locked="0" hidden="1"/>
    </xf>
    <xf numFmtId="0" fontId="5" fillId="0" borderId="28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3" fillId="0" borderId="39" xfId="0" applyFont="1" applyBorder="1" applyAlignment="1" applyProtection="1">
      <alignment horizontal="center" vertical="center" wrapText="1"/>
      <protection locked="0" hidden="1"/>
    </xf>
    <xf numFmtId="0" fontId="3" fillId="0" borderId="9" xfId="0" applyFont="1" applyBorder="1" applyAlignment="1" applyProtection="1">
      <alignment horizontal="center" vertical="center" wrapText="1"/>
      <protection locked="0" hidden="1"/>
    </xf>
    <xf numFmtId="0" fontId="3" fillId="0" borderId="78" xfId="0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/>
      <protection locked="0" hidden="1"/>
    </xf>
    <xf numFmtId="0" fontId="7" fillId="0" borderId="80" xfId="0" applyFont="1" applyBorder="1" applyAlignment="1" applyProtection="1">
      <alignment horizontal="center" vertical="center"/>
      <protection locked="0" hidden="1"/>
    </xf>
    <xf numFmtId="0" fontId="7" fillId="0" borderId="9" xfId="0" applyFont="1" applyBorder="1" applyAlignment="1" applyProtection="1">
      <alignment horizontal="center" vertical="center"/>
      <protection locked="0" hidden="1"/>
    </xf>
    <xf numFmtId="0" fontId="7" fillId="0" borderId="78" xfId="0" applyFont="1" applyBorder="1" applyAlignment="1" applyProtection="1">
      <alignment horizontal="center" vertical="center"/>
      <protection locked="0" hidden="1"/>
    </xf>
    <xf numFmtId="0" fontId="7" fillId="0" borderId="81" xfId="0" applyFont="1" applyBorder="1" applyAlignment="1" applyProtection="1">
      <alignment horizontal="center" vertical="center"/>
      <protection locked="0" hidden="1"/>
    </xf>
    <xf numFmtId="0" fontId="7" fillId="0" borderId="82" xfId="0" applyFont="1" applyBorder="1" applyAlignment="1" applyProtection="1">
      <alignment horizontal="center" vertical="center"/>
      <protection locked="0" hidden="1"/>
    </xf>
    <xf numFmtId="177" fontId="17" fillId="0" borderId="0" xfId="0" applyNumberFormat="1" applyFont="1" applyAlignment="1" applyProtection="1">
      <alignment horizontal="right"/>
      <protection locked="0"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5" fillId="0" borderId="83" xfId="0" applyFont="1" applyBorder="1" applyAlignment="1" applyProtection="1">
      <alignment horizontal="center" vertical="center" wrapText="1"/>
      <protection locked="0" hidden="1"/>
    </xf>
    <xf numFmtId="0" fontId="5" fillId="0" borderId="72" xfId="0" applyFont="1" applyBorder="1" applyAlignment="1" applyProtection="1">
      <alignment horizontal="center" vertical="center" wrapText="1"/>
      <protection locked="0" hidden="1"/>
    </xf>
    <xf numFmtId="0" fontId="5" fillId="0" borderId="73" xfId="0" applyFont="1" applyBorder="1" applyAlignment="1" applyProtection="1">
      <alignment horizontal="center" vertical="center" wrapText="1"/>
      <protection locked="0" hidden="1"/>
    </xf>
    <xf numFmtId="0" fontId="5" fillId="0" borderId="71" xfId="0" applyFont="1" applyBorder="1" applyAlignment="1" applyProtection="1">
      <alignment horizontal="center" vertical="center" wrapText="1"/>
      <protection locked="0" hidden="1"/>
    </xf>
    <xf numFmtId="0" fontId="5" fillId="0" borderId="76" xfId="0" applyFont="1" applyBorder="1" applyAlignment="1" applyProtection="1">
      <alignment horizontal="center" vertical="center" wrapText="1"/>
      <protection locked="0" hidden="1"/>
    </xf>
    <xf numFmtId="0" fontId="5" fillId="0" borderId="69" xfId="0" applyFont="1" applyBorder="1" applyAlignment="1" applyProtection="1">
      <alignment horizontal="center" vertical="center"/>
      <protection locked="0" hidden="1"/>
    </xf>
    <xf numFmtId="0" fontId="18" fillId="0" borderId="0" xfId="0" applyNumberFormat="1" applyFont="1" applyProtection="1">
      <alignment vertical="center"/>
      <protection locked="0" hidden="1"/>
    </xf>
    <xf numFmtId="0" fontId="8" fillId="0" borderId="57" xfId="0" applyFont="1" applyBorder="1" applyAlignment="1" applyProtection="1">
      <alignment horizontal="centerContinuous" vertical="center"/>
      <protection hidden="1"/>
    </xf>
    <xf numFmtId="0" fontId="5" fillId="0" borderId="59" xfId="0" applyFont="1" applyBorder="1" applyAlignment="1" applyProtection="1">
      <alignment horizontal="centerContinuous" vertical="center"/>
      <protection hidden="1"/>
    </xf>
    <xf numFmtId="0" fontId="14" fillId="0" borderId="52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14" fillId="0" borderId="65" xfId="0" applyFont="1" applyBorder="1" applyAlignment="1" applyProtection="1">
      <alignment horizontal="center" vertical="center" wrapText="1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5" fillId="0" borderId="6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4" fillId="0" borderId="69" xfId="0" applyFont="1" applyBorder="1" applyAlignment="1" applyProtection="1">
      <alignment horizontal="center" vertical="center" wrapText="1"/>
      <protection hidden="1"/>
    </xf>
    <xf numFmtId="0" fontId="5" fillId="0" borderId="83" xfId="0" applyFont="1" applyBorder="1" applyAlignment="1" applyProtection="1">
      <alignment horizontal="center" vertical="center"/>
      <protection hidden="1"/>
    </xf>
    <xf numFmtId="0" fontId="5" fillId="0" borderId="72" xfId="0" applyFont="1" applyBorder="1" applyAlignment="1" applyProtection="1">
      <alignment horizontal="center" vertical="center"/>
      <protection hidden="1"/>
    </xf>
    <xf numFmtId="0" fontId="5" fillId="0" borderId="73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 vertical="center"/>
      <protection hidden="1"/>
    </xf>
    <xf numFmtId="178" fontId="5" fillId="0" borderId="45" xfId="0" applyNumberFormat="1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9" fillId="2" borderId="0" xfId="0" applyFont="1" applyFill="1" applyAlignment="1" applyProtection="1">
      <alignment horizontal="left" vertical="center" wrapText="1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0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22" fillId="2" borderId="84" xfId="0" applyFont="1" applyFill="1" applyBorder="1" applyAlignment="1">
      <alignment horizontal="center" vertical="center"/>
    </xf>
    <xf numFmtId="0" fontId="16" fillId="3" borderId="84" xfId="0" applyFont="1" applyFill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7" fillId="0" borderId="0" xfId="0" applyFont="1">
      <alignment vertical="center"/>
    </xf>
    <xf numFmtId="0" fontId="16" fillId="0" borderId="0" xfId="0" applyFont="1">
      <alignment vertical="center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42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0" xfId="0" applyFont="1" applyBorder="1" applyAlignment="1" applyProtection="1">
      <alignment horizontal="center" vertical="center"/>
      <protection locked="0" hidden="1"/>
    </xf>
    <xf numFmtId="0" fontId="5" fillId="0" borderId="46" xfId="0" applyFont="1" applyBorder="1" applyAlignment="1" applyProtection="1">
      <alignment horizontal="center" vertical="center"/>
      <protection locked="0" hidden="1"/>
    </xf>
    <xf numFmtId="0" fontId="5" fillId="0" borderId="22" xfId="0" applyFont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41" xfId="0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5" fillId="0" borderId="26" xfId="0" applyFont="1" applyBorder="1" applyAlignment="1" applyProtection="1">
      <alignment horizontal="center" vertical="center"/>
      <protection locked="0" hidden="1"/>
    </xf>
    <xf numFmtId="0" fontId="5" fillId="0" borderId="27" xfId="0" applyFont="1" applyBorder="1" applyAlignment="1" applyProtection="1">
      <alignment horizontal="center" vertical="center"/>
      <protection locked="0" hidden="1"/>
    </xf>
    <xf numFmtId="0" fontId="5" fillId="0" borderId="47" xfId="0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left" vertical="center" wrapText="1"/>
      <protection locked="0" hidden="1"/>
    </xf>
    <xf numFmtId="0" fontId="0" fillId="0" borderId="14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 wrapText="1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left" vertical="center" wrapText="1"/>
      <protection locked="0" hidden="1"/>
    </xf>
    <xf numFmtId="0" fontId="3" fillId="0" borderId="5" xfId="0" applyFont="1" applyBorder="1" applyAlignment="1" applyProtection="1">
      <alignment horizontal="center" vertical="center" textRotation="255" wrapText="1"/>
      <protection locked="0" hidden="1"/>
    </xf>
    <xf numFmtId="0" fontId="3" fillId="0" borderId="7" xfId="0" applyFont="1" applyBorder="1" applyAlignment="1" applyProtection="1">
      <alignment horizontal="center" vertical="center" textRotation="255" wrapText="1"/>
      <protection locked="0" hidden="1"/>
    </xf>
    <xf numFmtId="0" fontId="3" fillId="0" borderId="8" xfId="0" applyFont="1" applyBorder="1" applyAlignment="1" applyProtection="1">
      <alignment horizontal="center" vertical="center" textRotation="255" wrapText="1"/>
      <protection locked="0" hidden="1"/>
    </xf>
    <xf numFmtId="0" fontId="3" fillId="0" borderId="79" xfId="0" applyFont="1" applyBorder="1" applyAlignment="1" applyProtection="1">
      <alignment horizontal="center" vertical="center" textRotation="255" wrapText="1"/>
      <protection locked="0" hidden="1"/>
    </xf>
  </cellXfs>
  <cellStyles count="2">
    <cellStyle name="常规" xfId="0" builtinId="0"/>
    <cellStyle name="常规_Sheet1_1" xfId="1" xr:uid="{00000000-0005-0000-0000-000031000000}"/>
  </cellStyles>
  <dxfs count="50">
    <dxf>
      <fill>
        <patternFill patternType="solid">
          <bgColor rgb="FF33CCC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33CCC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9900"/>
      <color rgb="FFFFCCFF"/>
      <color rgb="FFFF99FF"/>
      <color rgb="FFFF66FF"/>
      <color rgb="FFFF00FF"/>
      <color rgb="FF0070C0"/>
      <color rgb="FFFFC000"/>
      <color rgb="FFFF0000"/>
      <color rgb="FF33CCCC"/>
      <color rgb="FFFF99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0"/>
          <a:ext cx="535940" cy="35242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0"/>
          <a:ext cx="535940" cy="35242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8313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对调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8902</xdr:colOff>
      <xdr:row>2</xdr:row>
      <xdr:rowOff>4451</xdr:rowOff>
    </xdr:from>
    <xdr:to>
      <xdr:col>1</xdr:col>
      <xdr:colOff>9525</xdr:colOff>
      <xdr:row>4</xdr:row>
      <xdr:rowOff>9525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890" y="433070"/>
          <a:ext cx="474345" cy="4152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527892</xdr:colOff>
      <xdr:row>3</xdr:row>
      <xdr:rowOff>0</xdr:rowOff>
    </xdr:to>
    <xdr:cxnSp macro="">
      <xdr:nvCxnSpPr>
        <xdr:cNvPr id="2" name="直接连接符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0" y="161925"/>
          <a:ext cx="46418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527892</xdr:colOff>
      <xdr:row>3</xdr:row>
      <xdr:rowOff>0</xdr:rowOff>
    </xdr:to>
    <xdr:cxnSp macro="">
      <xdr:nvCxnSpPr>
        <xdr:cNvPr id="3" name="直接连接符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089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527892</xdr:colOff>
      <xdr:row>3</xdr:row>
      <xdr:rowOff>0</xdr:rowOff>
    </xdr:to>
    <xdr:cxnSp macro="">
      <xdr:nvCxnSpPr>
        <xdr:cNvPr id="4" name="直接连接符 3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2743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527892</xdr:colOff>
      <xdr:row>3</xdr:row>
      <xdr:rowOff>0</xdr:rowOff>
    </xdr:to>
    <xdr:cxnSp macro="">
      <xdr:nvCxnSpPr>
        <xdr:cNvPr id="5" name="直接连接符 4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8397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527892</xdr:colOff>
      <xdr:row>3</xdr:row>
      <xdr:rowOff>0</xdr:rowOff>
    </xdr:to>
    <xdr:cxnSp macro="">
      <xdr:nvCxnSpPr>
        <xdr:cNvPr id="6" name="直接连接符 5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8397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</xdr:row>
      <xdr:rowOff>0</xdr:rowOff>
    </xdr:from>
    <xdr:to>
      <xdr:col>32</xdr:col>
      <xdr:colOff>527892</xdr:colOff>
      <xdr:row>3</xdr:row>
      <xdr:rowOff>0</xdr:rowOff>
    </xdr:to>
    <xdr:cxnSp macro="">
      <xdr:nvCxnSpPr>
        <xdr:cNvPr id="7" name="直接连接符 6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4051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</xdr:row>
      <xdr:rowOff>0</xdr:rowOff>
    </xdr:from>
    <xdr:to>
      <xdr:col>32</xdr:col>
      <xdr:colOff>527892</xdr:colOff>
      <xdr:row>3</xdr:row>
      <xdr:rowOff>0</xdr:rowOff>
    </xdr:to>
    <xdr:cxnSp macro="">
      <xdr:nvCxnSpPr>
        <xdr:cNvPr id="8" name="直接连接符 7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4051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</xdr:row>
      <xdr:rowOff>0</xdr:rowOff>
    </xdr:from>
    <xdr:to>
      <xdr:col>40</xdr:col>
      <xdr:colOff>527892</xdr:colOff>
      <xdr:row>3</xdr:row>
      <xdr:rowOff>0</xdr:rowOff>
    </xdr:to>
    <xdr:cxnSp macro="">
      <xdr:nvCxnSpPr>
        <xdr:cNvPr id="9" name="直接连接符 8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9705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11076</xdr:colOff>
      <xdr:row>1</xdr:row>
      <xdr:rowOff>11076</xdr:rowOff>
    </xdr:from>
    <xdr:to>
      <xdr:col>1</xdr:col>
      <xdr:colOff>0</xdr:colOff>
      <xdr:row>2</xdr:row>
      <xdr:rowOff>149521</xdr:rowOff>
    </xdr:to>
    <xdr:cxnSp macro="">
      <xdr:nvCxnSpPr>
        <xdr:cNvPr id="2" name="直接连接符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795" y="172720"/>
          <a:ext cx="429260" cy="309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8313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对调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8902</xdr:colOff>
      <xdr:row>2</xdr:row>
      <xdr:rowOff>4451</xdr:rowOff>
    </xdr:from>
    <xdr:to>
      <xdr:col>1</xdr:col>
      <xdr:colOff>9525</xdr:colOff>
      <xdr:row>4</xdr:row>
      <xdr:rowOff>9525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8890" y="433070"/>
          <a:ext cx="474345" cy="4152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527892</xdr:colOff>
      <xdr:row>3</xdr:row>
      <xdr:rowOff>0</xdr:rowOff>
    </xdr:to>
    <xdr:cxnSp macro="">
      <xdr:nvCxnSpPr>
        <xdr:cNvPr id="2" name="直接连接符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0" y="161925"/>
          <a:ext cx="46418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527892</xdr:colOff>
      <xdr:row>3</xdr:row>
      <xdr:rowOff>0</xdr:rowOff>
    </xdr:to>
    <xdr:cxnSp macro="">
      <xdr:nvCxnSpPr>
        <xdr:cNvPr id="3" name="直接连接符 2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27089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527892</xdr:colOff>
      <xdr:row>3</xdr:row>
      <xdr:rowOff>0</xdr:rowOff>
    </xdr:to>
    <xdr:cxnSp macro="">
      <xdr:nvCxnSpPr>
        <xdr:cNvPr id="4" name="直接连接符 3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2743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527892</xdr:colOff>
      <xdr:row>3</xdr:row>
      <xdr:rowOff>0</xdr:rowOff>
    </xdr:to>
    <xdr:cxnSp macro="">
      <xdr:nvCxnSpPr>
        <xdr:cNvPr id="5" name="直接连接符 4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78397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</xdr:row>
      <xdr:rowOff>0</xdr:rowOff>
    </xdr:from>
    <xdr:to>
      <xdr:col>24</xdr:col>
      <xdr:colOff>527892</xdr:colOff>
      <xdr:row>3</xdr:row>
      <xdr:rowOff>0</xdr:rowOff>
    </xdr:to>
    <xdr:cxnSp macro="">
      <xdr:nvCxnSpPr>
        <xdr:cNvPr id="6" name="直接连接符 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8397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</xdr:row>
      <xdr:rowOff>0</xdr:rowOff>
    </xdr:from>
    <xdr:to>
      <xdr:col>32</xdr:col>
      <xdr:colOff>527892</xdr:colOff>
      <xdr:row>3</xdr:row>
      <xdr:rowOff>0</xdr:rowOff>
    </xdr:to>
    <xdr:cxnSp macro="">
      <xdr:nvCxnSpPr>
        <xdr:cNvPr id="7" name="直接连接符 6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104051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</xdr:row>
      <xdr:rowOff>0</xdr:rowOff>
    </xdr:from>
    <xdr:to>
      <xdr:col>32</xdr:col>
      <xdr:colOff>527892</xdr:colOff>
      <xdr:row>3</xdr:row>
      <xdr:rowOff>0</xdr:rowOff>
    </xdr:to>
    <xdr:cxnSp macro="">
      <xdr:nvCxnSpPr>
        <xdr:cNvPr id="8" name="直接连接符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104051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</xdr:row>
      <xdr:rowOff>0</xdr:rowOff>
    </xdr:from>
    <xdr:to>
      <xdr:col>40</xdr:col>
      <xdr:colOff>527892</xdr:colOff>
      <xdr:row>3</xdr:row>
      <xdr:rowOff>0</xdr:rowOff>
    </xdr:to>
    <xdr:cxnSp macro="">
      <xdr:nvCxnSpPr>
        <xdr:cNvPr id="9" name="直接连接符 8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12970510" y="161925"/>
          <a:ext cx="32067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11076</xdr:colOff>
      <xdr:row>1</xdr:row>
      <xdr:rowOff>11076</xdr:rowOff>
    </xdr:from>
    <xdr:to>
      <xdr:col>1</xdr:col>
      <xdr:colOff>0</xdr:colOff>
      <xdr:row>2</xdr:row>
      <xdr:rowOff>149521</xdr:rowOff>
    </xdr:to>
    <xdr:cxnSp macro="">
      <xdr:nvCxnSpPr>
        <xdr:cNvPr id="2" name="直接连接符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0795" y="172720"/>
          <a:ext cx="429260" cy="309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P111"/>
  <sheetViews>
    <sheetView showGridLines="0" workbookViewId="0">
      <pane xSplit="1" ySplit="1" topLeftCell="Y17" activePane="bottomRight" state="frozen"/>
      <selection pane="topRight"/>
      <selection pane="bottomLeft"/>
      <selection pane="bottomRight" activeCell="AL30" sqref="AL30"/>
    </sheetView>
  </sheetViews>
  <sheetFormatPr defaultColWidth="9" defaultRowHeight="13.1" x14ac:dyDescent="0.15"/>
  <cols>
    <col min="1" max="1" width="7.44140625" style="160" customWidth="1"/>
    <col min="2" max="32" width="8.44140625" style="160" customWidth="1"/>
    <col min="33" max="35" width="11.5546875" style="160" customWidth="1"/>
    <col min="36" max="36" width="12.44140625" style="160" customWidth="1"/>
    <col min="38" max="38" width="9" style="160"/>
    <col min="41" max="41" width="8.44140625" style="160" customWidth="1"/>
    <col min="42" max="16384" width="9" style="160"/>
  </cols>
  <sheetData>
    <row r="1" spans="1:42" ht="27.85" customHeight="1" x14ac:dyDescent="0.15">
      <c r="A1" s="161" t="s">
        <v>0</v>
      </c>
      <c r="B1" s="162" t="s">
        <v>1</v>
      </c>
      <c r="C1" s="162" t="s">
        <v>2</v>
      </c>
      <c r="D1" s="162" t="s">
        <v>3</v>
      </c>
      <c r="E1" s="162" t="s">
        <v>4</v>
      </c>
      <c r="F1" s="162" t="s">
        <v>5</v>
      </c>
      <c r="G1" s="162" t="s">
        <v>6</v>
      </c>
      <c r="H1" s="162" t="s">
        <v>7</v>
      </c>
      <c r="I1" s="162" t="s">
        <v>8</v>
      </c>
      <c r="J1" s="162" t="s">
        <v>9</v>
      </c>
      <c r="K1" s="162" t="s">
        <v>10</v>
      </c>
      <c r="L1" s="162" t="s">
        <v>11</v>
      </c>
      <c r="M1" s="162" t="s">
        <v>12</v>
      </c>
      <c r="N1" s="162" t="s">
        <v>13</v>
      </c>
      <c r="O1" s="162" t="s">
        <v>14</v>
      </c>
      <c r="P1" s="162" t="s">
        <v>15</v>
      </c>
      <c r="Q1" s="162" t="s">
        <v>16</v>
      </c>
      <c r="R1" s="162" t="s">
        <v>17</v>
      </c>
      <c r="S1" s="162" t="s">
        <v>18</v>
      </c>
      <c r="T1" s="162" t="s">
        <v>19</v>
      </c>
      <c r="U1" s="162" t="s">
        <v>20</v>
      </c>
      <c r="V1" s="162" t="s">
        <v>21</v>
      </c>
      <c r="W1" s="162" t="s">
        <v>22</v>
      </c>
      <c r="X1" s="162" t="s">
        <v>23</v>
      </c>
      <c r="Y1" s="162" t="s">
        <v>24</v>
      </c>
      <c r="Z1" s="162" t="s">
        <v>25</v>
      </c>
      <c r="AA1" s="162" t="s">
        <v>26</v>
      </c>
      <c r="AB1" s="162" t="s">
        <v>27</v>
      </c>
      <c r="AC1" s="162" t="s">
        <v>28</v>
      </c>
      <c r="AD1" s="162" t="s">
        <v>29</v>
      </c>
      <c r="AE1" s="162" t="s">
        <v>30</v>
      </c>
      <c r="AF1"/>
      <c r="AH1" s="167" t="s">
        <v>31</v>
      </c>
      <c r="AI1" s="167" t="s">
        <v>32</v>
      </c>
      <c r="AL1" s="168" t="s">
        <v>33</v>
      </c>
      <c r="AO1" s="162" t="s">
        <v>34</v>
      </c>
      <c r="AP1" s="162" t="s">
        <v>35</v>
      </c>
    </row>
    <row r="2" spans="1:42" x14ac:dyDescent="0.15">
      <c r="A2" t="s">
        <v>36</v>
      </c>
      <c r="B2" s="163" t="s">
        <v>37</v>
      </c>
      <c r="C2" s="163" t="s">
        <v>37</v>
      </c>
      <c r="D2" s="163" t="s">
        <v>37</v>
      </c>
      <c r="E2" s="163" t="s">
        <v>37</v>
      </c>
      <c r="F2" s="163" t="s">
        <v>37</v>
      </c>
      <c r="G2" s="163" t="s">
        <v>38</v>
      </c>
      <c r="H2" s="163" t="s">
        <v>38</v>
      </c>
      <c r="I2" s="163" t="s">
        <v>38</v>
      </c>
      <c r="J2" s="163" t="s">
        <v>38</v>
      </c>
      <c r="K2" s="163" t="s">
        <v>38</v>
      </c>
      <c r="L2" s="163" t="s">
        <v>39</v>
      </c>
      <c r="M2" s="163" t="s">
        <v>39</v>
      </c>
      <c r="N2" s="163" t="s">
        <v>39</v>
      </c>
      <c r="O2" s="163" t="s">
        <v>39</v>
      </c>
      <c r="P2" s="163" t="s">
        <v>39</v>
      </c>
      <c r="Q2" s="163" t="s">
        <v>39</v>
      </c>
      <c r="R2" s="163" t="s">
        <v>39</v>
      </c>
      <c r="S2" s="163" t="s">
        <v>39</v>
      </c>
      <c r="T2" s="163" t="s">
        <v>39</v>
      </c>
      <c r="U2" s="165" t="s">
        <v>39</v>
      </c>
      <c r="V2" s="165" t="s">
        <v>39</v>
      </c>
      <c r="W2" s="165" t="s">
        <v>39</v>
      </c>
      <c r="X2" s="165" t="s">
        <v>39</v>
      </c>
      <c r="Y2" s="165" t="s">
        <v>39</v>
      </c>
      <c r="Z2" s="165" t="s">
        <v>39</v>
      </c>
      <c r="AA2" s="165" t="s">
        <v>39</v>
      </c>
      <c r="AB2" s="166" t="s">
        <v>39</v>
      </c>
      <c r="AC2" s="166" t="s">
        <v>39</v>
      </c>
      <c r="AD2" s="166" t="s">
        <v>39</v>
      </c>
      <c r="AE2" s="166" t="s">
        <v>39</v>
      </c>
      <c r="AF2" s="166"/>
      <c r="AH2" s="160">
        <f>ROW(A1)</f>
        <v>1</v>
      </c>
      <c r="AI2" t="s">
        <v>40</v>
      </c>
      <c r="AJ2" s="56"/>
      <c r="AL2" s="169" t="s">
        <v>41</v>
      </c>
    </row>
    <row r="3" spans="1:42" x14ac:dyDescent="0.15">
      <c r="A3" t="s">
        <v>42</v>
      </c>
      <c r="B3" s="163" t="s">
        <v>40</v>
      </c>
      <c r="C3" s="163" t="s">
        <v>43</v>
      </c>
      <c r="D3" s="163" t="s">
        <v>44</v>
      </c>
      <c r="E3" s="163" t="s">
        <v>45</v>
      </c>
      <c r="F3" s="163" t="s">
        <v>46</v>
      </c>
      <c r="G3" s="163" t="s">
        <v>47</v>
      </c>
      <c r="H3" s="163" t="s">
        <v>48</v>
      </c>
      <c r="I3" s="163" t="s">
        <v>49</v>
      </c>
      <c r="J3" s="163" t="s">
        <v>50</v>
      </c>
      <c r="K3" s="163" t="s">
        <v>51</v>
      </c>
      <c r="L3" s="163" t="s">
        <v>52</v>
      </c>
      <c r="M3" s="163" t="s">
        <v>53</v>
      </c>
      <c r="N3" s="163" t="s">
        <v>54</v>
      </c>
      <c r="O3" s="163" t="s">
        <v>55</v>
      </c>
      <c r="P3" s="163" t="s">
        <v>56</v>
      </c>
      <c r="Q3" s="163" t="s">
        <v>57</v>
      </c>
      <c r="R3" s="163" t="s">
        <v>58</v>
      </c>
      <c r="S3" s="163" t="s">
        <v>59</v>
      </c>
      <c r="T3" s="163" t="s">
        <v>60</v>
      </c>
      <c r="U3" s="165" t="s">
        <v>61</v>
      </c>
      <c r="V3" s="165" t="s">
        <v>204</v>
      </c>
      <c r="W3" s="165" t="s">
        <v>63</v>
      </c>
      <c r="X3" s="165" t="s">
        <v>64</v>
      </c>
      <c r="Y3" s="165" t="s">
        <v>65</v>
      </c>
      <c r="Z3" s="165" t="s">
        <v>66</v>
      </c>
      <c r="AA3" s="165" t="s">
        <v>67</v>
      </c>
      <c r="AB3" s="165" t="s">
        <v>68</v>
      </c>
      <c r="AC3" s="166" t="s">
        <v>69</v>
      </c>
      <c r="AD3" s="166" t="s">
        <v>70</v>
      </c>
      <c r="AE3" s="166" t="s">
        <v>71</v>
      </c>
      <c r="AF3" s="166"/>
      <c r="AH3" s="160">
        <f t="shared" ref="AH3:AH66" si="0">ROW(A2)</f>
        <v>2</v>
      </c>
      <c r="AI3" t="s">
        <v>58</v>
      </c>
      <c r="AJ3" s="56"/>
      <c r="AL3" s="170" t="s">
        <v>72</v>
      </c>
    </row>
    <row r="4" spans="1:42" x14ac:dyDescent="0.15">
      <c r="A4" t="s">
        <v>73</v>
      </c>
      <c r="B4" s="163" t="s">
        <v>74</v>
      </c>
      <c r="C4" s="164" t="s">
        <v>75</v>
      </c>
      <c r="D4" s="163" t="s">
        <v>75</v>
      </c>
      <c r="E4" s="163" t="s">
        <v>76</v>
      </c>
      <c r="F4" s="163" t="s">
        <v>76</v>
      </c>
      <c r="G4" s="163" t="s">
        <v>76</v>
      </c>
      <c r="H4" s="163" t="s">
        <v>76</v>
      </c>
      <c r="I4" s="163" t="s">
        <v>76</v>
      </c>
      <c r="J4" s="163" t="s">
        <v>76</v>
      </c>
      <c r="K4" s="163" t="s">
        <v>77</v>
      </c>
      <c r="L4" s="163" t="s">
        <v>78</v>
      </c>
      <c r="M4" s="163" t="s">
        <v>78</v>
      </c>
      <c r="N4" s="163" t="s">
        <v>78</v>
      </c>
      <c r="O4" s="163" t="s">
        <v>78</v>
      </c>
      <c r="P4" s="163" t="s">
        <v>78</v>
      </c>
      <c r="Q4" s="163" t="s">
        <v>75</v>
      </c>
      <c r="R4" s="163" t="s">
        <v>75</v>
      </c>
      <c r="S4" s="163" t="s">
        <v>75</v>
      </c>
      <c r="T4" s="163" t="s">
        <v>75</v>
      </c>
      <c r="U4" s="165" t="s">
        <v>39</v>
      </c>
      <c r="V4" s="165" t="s">
        <v>39</v>
      </c>
      <c r="W4" s="165" t="s">
        <v>39</v>
      </c>
      <c r="X4" s="165" t="s">
        <v>39</v>
      </c>
      <c r="Y4" s="165" t="s">
        <v>39</v>
      </c>
      <c r="Z4" s="165" t="s">
        <v>39</v>
      </c>
      <c r="AA4" s="165" t="s">
        <v>39</v>
      </c>
      <c r="AB4" s="166" t="s">
        <v>39</v>
      </c>
      <c r="AC4" s="166" t="s">
        <v>39</v>
      </c>
      <c r="AD4" s="166" t="s">
        <v>39</v>
      </c>
      <c r="AE4" s="166" t="s">
        <v>39</v>
      </c>
      <c r="AF4" s="166"/>
      <c r="AH4" s="160">
        <f t="shared" si="0"/>
        <v>3</v>
      </c>
      <c r="AI4" t="s">
        <v>79</v>
      </c>
      <c r="AJ4" s="56"/>
      <c r="AL4" s="169" t="s">
        <v>76</v>
      </c>
    </row>
    <row r="5" spans="1:42" ht="13.6" customHeight="1" x14ac:dyDescent="0.15">
      <c r="A5" t="s">
        <v>80</v>
      </c>
      <c r="B5" s="163" t="s">
        <v>45</v>
      </c>
      <c r="C5" s="163" t="s">
        <v>81</v>
      </c>
      <c r="D5" s="163" t="s">
        <v>46</v>
      </c>
      <c r="E5" s="163" t="s">
        <v>45</v>
      </c>
      <c r="F5" s="163" t="s">
        <v>46</v>
      </c>
      <c r="G5" s="163" t="s">
        <v>81</v>
      </c>
      <c r="H5" s="163" t="s">
        <v>82</v>
      </c>
      <c r="I5" s="163" t="s">
        <v>83</v>
      </c>
      <c r="J5" s="163" t="s">
        <v>82</v>
      </c>
      <c r="K5" s="163" t="s">
        <v>200</v>
      </c>
      <c r="L5" s="165" t="s">
        <v>52</v>
      </c>
      <c r="M5" s="165" t="s">
        <v>217</v>
      </c>
      <c r="N5" s="165" t="s">
        <v>54</v>
      </c>
      <c r="O5" s="165" t="s">
        <v>85</v>
      </c>
      <c r="P5" s="165" t="s">
        <v>57</v>
      </c>
      <c r="Q5" s="163" t="s">
        <v>57</v>
      </c>
      <c r="R5" s="163" t="s">
        <v>54</v>
      </c>
      <c r="S5" s="165" t="s">
        <v>59</v>
      </c>
      <c r="T5" s="165" t="s">
        <v>85</v>
      </c>
      <c r="U5" s="165" t="s">
        <v>86</v>
      </c>
      <c r="V5" s="165" t="s">
        <v>86</v>
      </c>
      <c r="W5" s="165" t="s">
        <v>87</v>
      </c>
      <c r="X5" s="165" t="s">
        <v>66</v>
      </c>
      <c r="Y5" s="165" t="s">
        <v>88</v>
      </c>
      <c r="Z5" s="165" t="s">
        <v>66</v>
      </c>
      <c r="AA5" s="165" t="s">
        <v>89</v>
      </c>
      <c r="AB5" s="166" t="s">
        <v>90</v>
      </c>
      <c r="AC5" s="166" t="s">
        <v>89</v>
      </c>
      <c r="AD5" s="166" t="s">
        <v>90</v>
      </c>
      <c r="AE5" s="166" t="s">
        <v>87</v>
      </c>
      <c r="AF5" s="166"/>
      <c r="AH5" s="160">
        <f t="shared" si="0"/>
        <v>4</v>
      </c>
      <c r="AI5" t="s">
        <v>52</v>
      </c>
      <c r="AJ5" s="56"/>
      <c r="AL5" s="170" t="s">
        <v>91</v>
      </c>
    </row>
    <row r="6" spans="1:42" x14ac:dyDescent="0.15">
      <c r="A6" t="s">
        <v>92</v>
      </c>
      <c r="B6" s="163" t="s">
        <v>39</v>
      </c>
      <c r="C6" s="163" t="s">
        <v>39</v>
      </c>
      <c r="D6" s="163" t="s">
        <v>39</v>
      </c>
      <c r="E6" s="163" t="s">
        <v>39</v>
      </c>
      <c r="F6" s="163" t="s">
        <v>39</v>
      </c>
      <c r="G6" s="163" t="s">
        <v>39</v>
      </c>
      <c r="H6" s="163" t="s">
        <v>39</v>
      </c>
      <c r="I6" s="163" t="s">
        <v>39</v>
      </c>
      <c r="J6" s="163" t="s">
        <v>39</v>
      </c>
      <c r="K6" s="163" t="s">
        <v>39</v>
      </c>
      <c r="L6" s="165" t="s">
        <v>39</v>
      </c>
      <c r="M6" s="165" t="s">
        <v>39</v>
      </c>
      <c r="N6" s="165" t="s">
        <v>39</v>
      </c>
      <c r="O6" s="165" t="s">
        <v>39</v>
      </c>
      <c r="P6" s="165" t="s">
        <v>39</v>
      </c>
      <c r="Q6" s="165" t="s">
        <v>39</v>
      </c>
      <c r="R6" s="165" t="s">
        <v>39</v>
      </c>
      <c r="S6" s="165" t="s">
        <v>39</v>
      </c>
      <c r="T6" s="165" t="s">
        <v>39</v>
      </c>
      <c r="U6" s="165" t="s">
        <v>93</v>
      </c>
      <c r="V6" s="165" t="s">
        <v>93</v>
      </c>
      <c r="W6" s="165" t="s">
        <v>93</v>
      </c>
      <c r="X6" s="165" t="s">
        <v>94</v>
      </c>
      <c r="Y6" s="165" t="s">
        <v>94</v>
      </c>
      <c r="Z6" s="165" t="s">
        <v>95</v>
      </c>
      <c r="AA6" s="165" t="s">
        <v>95</v>
      </c>
      <c r="AB6" s="166" t="s">
        <v>95</v>
      </c>
      <c r="AC6" s="166" t="s">
        <v>96</v>
      </c>
      <c r="AD6" s="166" t="s">
        <v>96</v>
      </c>
      <c r="AE6" s="166" t="s">
        <v>96</v>
      </c>
      <c r="AF6" s="166"/>
      <c r="AH6" s="160">
        <f t="shared" si="0"/>
        <v>5</v>
      </c>
      <c r="AI6" t="s">
        <v>97</v>
      </c>
      <c r="AJ6" s="56"/>
      <c r="AL6" s="169" t="s">
        <v>98</v>
      </c>
    </row>
    <row r="7" spans="1:42" x14ac:dyDescent="0.15">
      <c r="A7" s="174" t="s">
        <v>220</v>
      </c>
      <c r="B7" s="165" t="s">
        <v>96</v>
      </c>
      <c r="C7" s="165" t="s">
        <v>50</v>
      </c>
      <c r="D7" s="165" t="s">
        <v>99</v>
      </c>
      <c r="E7" s="165" t="s">
        <v>99</v>
      </c>
      <c r="F7" s="165" t="s">
        <v>94</v>
      </c>
      <c r="G7" s="165" t="s">
        <v>95</v>
      </c>
      <c r="H7" s="165" t="s">
        <v>93</v>
      </c>
      <c r="I7" s="165" t="s">
        <v>94</v>
      </c>
      <c r="J7" s="165" t="s">
        <v>221</v>
      </c>
      <c r="K7" s="165" t="s">
        <v>95</v>
      </c>
      <c r="U7" s="165" t="s">
        <v>39</v>
      </c>
      <c r="V7" s="165" t="s">
        <v>39</v>
      </c>
      <c r="W7" s="165" t="s">
        <v>39</v>
      </c>
      <c r="X7" s="165" t="s">
        <v>39</v>
      </c>
      <c r="Y7" s="165" t="s">
        <v>39</v>
      </c>
      <c r="Z7" s="165" t="s">
        <v>39</v>
      </c>
      <c r="AA7" s="163" t="s">
        <v>39</v>
      </c>
      <c r="AB7" s="160" t="s">
        <v>39</v>
      </c>
      <c r="AC7" s="160" t="s">
        <v>39</v>
      </c>
      <c r="AD7" s="160" t="s">
        <v>39</v>
      </c>
      <c r="AE7" s="160" t="s">
        <v>39</v>
      </c>
      <c r="AH7" s="160">
        <f t="shared" si="0"/>
        <v>6</v>
      </c>
      <c r="AI7" t="s">
        <v>100</v>
      </c>
      <c r="AJ7" s="56"/>
      <c r="AL7" s="170" t="s">
        <v>101</v>
      </c>
    </row>
    <row r="8" spans="1:42" x14ac:dyDescent="0.15">
      <c r="A8" t="s">
        <v>102</v>
      </c>
      <c r="B8" s="163" t="s">
        <v>39</v>
      </c>
      <c r="C8" s="163" t="s">
        <v>39</v>
      </c>
      <c r="D8" s="163" t="s">
        <v>39</v>
      </c>
      <c r="E8" s="163" t="s">
        <v>39</v>
      </c>
      <c r="F8" s="163" t="s">
        <v>39</v>
      </c>
      <c r="G8" s="163" t="s">
        <v>39</v>
      </c>
      <c r="H8" s="163" t="s">
        <v>39</v>
      </c>
      <c r="I8" s="163" t="s">
        <v>39</v>
      </c>
      <c r="J8" s="163" t="s">
        <v>39</v>
      </c>
      <c r="K8" s="163" t="s">
        <v>39</v>
      </c>
      <c r="L8" s="163" t="s">
        <v>39</v>
      </c>
      <c r="M8" s="163" t="s">
        <v>39</v>
      </c>
      <c r="N8" s="163" t="s">
        <v>39</v>
      </c>
      <c r="O8" s="163" t="s">
        <v>39</v>
      </c>
      <c r="P8" s="163" t="s">
        <v>39</v>
      </c>
      <c r="Q8" s="163" t="s">
        <v>39</v>
      </c>
      <c r="R8" s="163" t="s">
        <v>39</v>
      </c>
      <c r="S8" s="163" t="s">
        <v>39</v>
      </c>
      <c r="T8" s="163" t="s">
        <v>39</v>
      </c>
      <c r="U8" s="163" t="s">
        <v>103</v>
      </c>
      <c r="V8" s="163" t="s">
        <v>104</v>
      </c>
      <c r="W8" s="163" t="s">
        <v>105</v>
      </c>
      <c r="X8" s="163" t="s">
        <v>104</v>
      </c>
      <c r="Y8" s="163" t="s">
        <v>106</v>
      </c>
      <c r="Z8" s="163" t="s">
        <v>100</v>
      </c>
      <c r="AA8" s="163" t="s">
        <v>100</v>
      </c>
      <c r="AB8" s="160" t="s">
        <v>105</v>
      </c>
      <c r="AC8" s="160" t="s">
        <v>107</v>
      </c>
      <c r="AD8" s="160" t="s">
        <v>107</v>
      </c>
      <c r="AE8" s="160" t="s">
        <v>103</v>
      </c>
      <c r="AH8" s="160">
        <f t="shared" si="0"/>
        <v>7</v>
      </c>
      <c r="AI8" t="s">
        <v>108</v>
      </c>
      <c r="AJ8" s="56"/>
      <c r="AL8" s="169" t="s">
        <v>109</v>
      </c>
    </row>
    <row r="9" spans="1:42" x14ac:dyDescent="0.15">
      <c r="A9" t="s">
        <v>110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5"/>
      <c r="M9" s="165"/>
      <c r="N9" s="165"/>
      <c r="O9" s="165"/>
      <c r="P9" s="165"/>
      <c r="Q9" s="165"/>
      <c r="R9" s="165"/>
      <c r="S9" s="165"/>
      <c r="T9" s="165"/>
      <c r="U9" s="163"/>
      <c r="V9" s="163"/>
      <c r="W9" s="163"/>
      <c r="X9" s="163"/>
      <c r="Y9" s="163"/>
      <c r="Z9" s="163"/>
      <c r="AA9" s="165"/>
      <c r="AB9" s="166"/>
      <c r="AC9" s="166"/>
      <c r="AD9" s="166"/>
      <c r="AE9" s="166"/>
      <c r="AF9" s="166"/>
      <c r="AH9" s="160">
        <f t="shared" si="0"/>
        <v>8</v>
      </c>
      <c r="AI9" t="s">
        <v>81</v>
      </c>
      <c r="AJ9" s="56"/>
      <c r="AL9" s="170" t="s">
        <v>99</v>
      </c>
    </row>
    <row r="10" spans="1:42" x14ac:dyDescent="0.15">
      <c r="A10" t="s">
        <v>111</v>
      </c>
      <c r="B10" s="163" t="s">
        <v>112</v>
      </c>
      <c r="C10" s="163" t="s">
        <v>97</v>
      </c>
      <c r="D10" s="163" t="s">
        <v>200</v>
      </c>
      <c r="E10" s="163" t="s">
        <v>200</v>
      </c>
      <c r="F10" s="163" t="s">
        <v>200</v>
      </c>
      <c r="G10" s="163" t="s">
        <v>97</v>
      </c>
      <c r="H10" s="163" t="s">
        <v>112</v>
      </c>
      <c r="I10" s="163" t="s">
        <v>49</v>
      </c>
      <c r="J10" s="163" t="s">
        <v>112</v>
      </c>
      <c r="K10" s="163" t="s">
        <v>112</v>
      </c>
      <c r="L10" s="165" t="s">
        <v>39</v>
      </c>
      <c r="M10" s="165" t="s">
        <v>39</v>
      </c>
      <c r="N10" s="165" t="s">
        <v>39</v>
      </c>
      <c r="O10" s="165" t="s">
        <v>39</v>
      </c>
      <c r="P10" s="165" t="s">
        <v>39</v>
      </c>
      <c r="Q10" s="165" t="s">
        <v>39</v>
      </c>
      <c r="R10" s="165" t="s">
        <v>39</v>
      </c>
      <c r="S10" s="165" t="s">
        <v>39</v>
      </c>
      <c r="T10" s="165" t="s">
        <v>39</v>
      </c>
      <c r="U10" s="165" t="s">
        <v>39</v>
      </c>
      <c r="V10" s="165" t="s">
        <v>39</v>
      </c>
      <c r="W10" s="165" t="s">
        <v>39</v>
      </c>
      <c r="X10" s="165" t="s">
        <v>39</v>
      </c>
      <c r="Y10" s="165" t="s">
        <v>39</v>
      </c>
      <c r="Z10" s="165" t="s">
        <v>39</v>
      </c>
      <c r="AA10" s="163" t="s">
        <v>39</v>
      </c>
      <c r="AB10" s="160" t="s">
        <v>39</v>
      </c>
      <c r="AC10" s="160" t="s">
        <v>39</v>
      </c>
      <c r="AD10" s="160" t="s">
        <v>39</v>
      </c>
      <c r="AE10" s="160" t="s">
        <v>39</v>
      </c>
      <c r="AH10" s="160">
        <f t="shared" si="0"/>
        <v>9</v>
      </c>
      <c r="AI10" t="s">
        <v>105</v>
      </c>
      <c r="AJ10" s="56"/>
      <c r="AL10" s="169" t="s">
        <v>113</v>
      </c>
    </row>
    <row r="11" spans="1:42" x14ac:dyDescent="0.15">
      <c r="A11" t="s">
        <v>114</v>
      </c>
      <c r="B11" s="163" t="s">
        <v>61</v>
      </c>
      <c r="C11" s="163" t="s">
        <v>115</v>
      </c>
      <c r="D11" s="163" t="s">
        <v>61</v>
      </c>
      <c r="E11" s="163" t="s">
        <v>115</v>
      </c>
      <c r="F11" s="163" t="s">
        <v>116</v>
      </c>
      <c r="G11" s="163" t="s">
        <v>116</v>
      </c>
      <c r="H11" s="163" t="s">
        <v>117</v>
      </c>
      <c r="I11" s="163" t="s">
        <v>117</v>
      </c>
      <c r="J11" s="163" t="s">
        <v>115</v>
      </c>
      <c r="K11" s="163" t="s">
        <v>222</v>
      </c>
      <c r="L11" s="163" t="s">
        <v>118</v>
      </c>
      <c r="M11" s="163" t="s">
        <v>118</v>
      </c>
      <c r="N11" s="163" t="s">
        <v>118</v>
      </c>
      <c r="O11" s="163" t="s">
        <v>118</v>
      </c>
      <c r="P11" s="163" t="s">
        <v>118</v>
      </c>
      <c r="Q11" s="163" t="s">
        <v>118</v>
      </c>
      <c r="R11" s="163" t="s">
        <v>118</v>
      </c>
      <c r="S11" s="163" t="s">
        <v>118</v>
      </c>
      <c r="T11" s="163" t="s">
        <v>223</v>
      </c>
      <c r="U11" s="163" t="s">
        <v>61</v>
      </c>
      <c r="V11" s="163" t="s">
        <v>116</v>
      </c>
      <c r="W11" s="163" t="s">
        <v>116</v>
      </c>
      <c r="X11" s="163" t="s">
        <v>224</v>
      </c>
      <c r="Y11" s="163" t="s">
        <v>225</v>
      </c>
      <c r="Z11" s="163" t="s">
        <v>61</v>
      </c>
      <c r="AA11" s="163" t="s">
        <v>61</v>
      </c>
      <c r="AB11" s="163" t="s">
        <v>117</v>
      </c>
      <c r="AC11" s="163" t="s">
        <v>117</v>
      </c>
      <c r="AD11" s="163" t="s">
        <v>117</v>
      </c>
      <c r="AE11" s="163" t="s">
        <v>116</v>
      </c>
      <c r="AF11" s="163"/>
      <c r="AH11" s="160">
        <f t="shared" si="0"/>
        <v>10</v>
      </c>
      <c r="AI11" t="s">
        <v>54</v>
      </c>
      <c r="AJ11" s="56"/>
      <c r="AL11" s="170" t="s">
        <v>38</v>
      </c>
    </row>
    <row r="12" spans="1:42" x14ac:dyDescent="0.15">
      <c r="A12" t="s">
        <v>120</v>
      </c>
      <c r="B12" s="164" t="s">
        <v>109</v>
      </c>
      <c r="C12" s="164" t="s">
        <v>109</v>
      </c>
      <c r="D12" s="164" t="s">
        <v>109</v>
      </c>
      <c r="E12" s="164" t="s">
        <v>109</v>
      </c>
      <c r="F12" s="164" t="s">
        <v>109</v>
      </c>
      <c r="G12" s="163" t="s">
        <v>109</v>
      </c>
      <c r="H12" s="163" t="s">
        <v>109</v>
      </c>
      <c r="I12" s="163" t="s">
        <v>109</v>
      </c>
      <c r="J12" s="163" t="s">
        <v>109</v>
      </c>
      <c r="K12" s="163" t="s">
        <v>113</v>
      </c>
      <c r="L12" s="163" t="s">
        <v>121</v>
      </c>
      <c r="M12" s="163" t="s">
        <v>121</v>
      </c>
      <c r="N12" s="163" t="s">
        <v>121</v>
      </c>
      <c r="O12" s="163" t="s">
        <v>121</v>
      </c>
      <c r="P12" s="163" t="s">
        <v>121</v>
      </c>
      <c r="Q12" s="163" t="s">
        <v>121</v>
      </c>
      <c r="R12" s="163" t="s">
        <v>109</v>
      </c>
      <c r="S12" s="163" t="s">
        <v>109</v>
      </c>
      <c r="T12" s="163" t="s">
        <v>109</v>
      </c>
      <c r="U12" s="165" t="s">
        <v>113</v>
      </c>
      <c r="V12" s="165" t="s">
        <v>113</v>
      </c>
      <c r="W12" s="165" t="s">
        <v>113</v>
      </c>
      <c r="X12" s="165" t="s">
        <v>113</v>
      </c>
      <c r="Y12" s="165" t="s">
        <v>113</v>
      </c>
      <c r="Z12" s="165" t="s">
        <v>113</v>
      </c>
      <c r="AA12" s="163" t="s">
        <v>113</v>
      </c>
      <c r="AB12" s="160" t="s">
        <v>113</v>
      </c>
      <c r="AC12" s="160" t="s">
        <v>113</v>
      </c>
      <c r="AD12" s="160" t="s">
        <v>113</v>
      </c>
      <c r="AE12" s="160" t="s">
        <v>113</v>
      </c>
      <c r="AH12" s="160">
        <f t="shared" si="0"/>
        <v>11</v>
      </c>
      <c r="AI12" t="s">
        <v>43</v>
      </c>
      <c r="AJ12" s="56"/>
      <c r="AL12" s="169" t="s">
        <v>75</v>
      </c>
    </row>
    <row r="13" spans="1:42" x14ac:dyDescent="0.15">
      <c r="A13" t="s">
        <v>122</v>
      </c>
      <c r="B13" s="163" t="s">
        <v>123</v>
      </c>
      <c r="C13" s="163" t="s">
        <v>104</v>
      </c>
      <c r="D13" s="163" t="s">
        <v>106</v>
      </c>
      <c r="E13" s="163" t="s">
        <v>105</v>
      </c>
      <c r="F13" s="163" t="s">
        <v>103</v>
      </c>
      <c r="G13" s="163" t="s">
        <v>124</v>
      </c>
      <c r="H13" s="163" t="s">
        <v>124</v>
      </c>
      <c r="I13" s="163" t="s">
        <v>112</v>
      </c>
      <c r="J13" s="163" t="s">
        <v>125</v>
      </c>
      <c r="K13" s="163" t="s">
        <v>55</v>
      </c>
      <c r="L13" s="163" t="s">
        <v>126</v>
      </c>
      <c r="M13" s="163" t="s">
        <v>126</v>
      </c>
      <c r="N13" s="163" t="s">
        <v>126</v>
      </c>
      <c r="O13" s="163" t="s">
        <v>126</v>
      </c>
      <c r="P13" s="163" t="s">
        <v>126</v>
      </c>
      <c r="Q13" s="163" t="s">
        <v>126</v>
      </c>
      <c r="R13" s="163" t="s">
        <v>51</v>
      </c>
      <c r="S13" s="163" t="s">
        <v>51</v>
      </c>
      <c r="T13" s="163" t="s">
        <v>51</v>
      </c>
      <c r="U13" s="163" t="s">
        <v>39</v>
      </c>
      <c r="V13" s="163" t="s">
        <v>39</v>
      </c>
      <c r="W13" s="163" t="s">
        <v>39</v>
      </c>
      <c r="X13" s="163" t="s">
        <v>39</v>
      </c>
      <c r="Y13" s="163" t="s">
        <v>39</v>
      </c>
      <c r="Z13" s="163" t="s">
        <v>39</v>
      </c>
      <c r="AA13" s="163" t="s">
        <v>39</v>
      </c>
      <c r="AB13" s="163" t="s">
        <v>39</v>
      </c>
      <c r="AC13" s="163" t="s">
        <v>39</v>
      </c>
      <c r="AD13" s="163" t="s">
        <v>39</v>
      </c>
      <c r="AE13" s="163" t="s">
        <v>39</v>
      </c>
      <c r="AF13" s="163"/>
      <c r="AH13" s="160">
        <f t="shared" si="0"/>
        <v>12</v>
      </c>
      <c r="AI13" t="s">
        <v>91</v>
      </c>
      <c r="AJ13" s="56"/>
      <c r="AL13" s="170" t="s">
        <v>127</v>
      </c>
    </row>
    <row r="14" spans="1:42" x14ac:dyDescent="0.15">
      <c r="A14" t="s">
        <v>128</v>
      </c>
      <c r="B14" s="163" t="s">
        <v>129</v>
      </c>
      <c r="C14" s="163" t="s">
        <v>43</v>
      </c>
      <c r="D14" s="163" t="s">
        <v>44</v>
      </c>
      <c r="E14" s="163" t="s">
        <v>48</v>
      </c>
      <c r="F14" s="163" t="s">
        <v>37</v>
      </c>
      <c r="G14" s="163" t="s">
        <v>43</v>
      </c>
      <c r="H14" s="163" t="s">
        <v>48</v>
      </c>
      <c r="I14" s="163" t="s">
        <v>44</v>
      </c>
      <c r="J14" s="163" t="s">
        <v>130</v>
      </c>
      <c r="K14" s="163" t="s">
        <v>130</v>
      </c>
      <c r="L14" s="163" t="s">
        <v>131</v>
      </c>
      <c r="M14" s="163" t="s">
        <v>53</v>
      </c>
      <c r="N14" s="163" t="s">
        <v>132</v>
      </c>
      <c r="O14" s="163" t="s">
        <v>53</v>
      </c>
      <c r="P14" s="163" t="s">
        <v>131</v>
      </c>
      <c r="Q14" s="163" t="s">
        <v>58</v>
      </c>
      <c r="R14" s="163" t="s">
        <v>58</v>
      </c>
      <c r="S14" s="163" t="s">
        <v>133</v>
      </c>
      <c r="T14" s="163" t="s">
        <v>132</v>
      </c>
      <c r="U14" s="160" t="s">
        <v>134</v>
      </c>
      <c r="V14" s="160" t="s">
        <v>134</v>
      </c>
      <c r="W14" s="160" t="s">
        <v>71</v>
      </c>
      <c r="X14" s="160" t="s">
        <v>65</v>
      </c>
      <c r="Y14" s="160" t="s">
        <v>65</v>
      </c>
      <c r="Z14" s="160" t="s">
        <v>67</v>
      </c>
      <c r="AA14" s="160" t="s">
        <v>67</v>
      </c>
      <c r="AB14" s="160" t="s">
        <v>68</v>
      </c>
      <c r="AC14" s="160" t="s">
        <v>69</v>
      </c>
      <c r="AD14" s="160" t="s">
        <v>69</v>
      </c>
      <c r="AE14" s="160" t="s">
        <v>71</v>
      </c>
      <c r="AH14" s="160">
        <f t="shared" si="0"/>
        <v>13</v>
      </c>
      <c r="AI14" t="s">
        <v>98</v>
      </c>
      <c r="AJ14" s="35"/>
      <c r="AL14" s="169" t="s">
        <v>37</v>
      </c>
    </row>
    <row r="15" spans="1:42" x14ac:dyDescent="0.15">
      <c r="A15" t="s">
        <v>135</v>
      </c>
      <c r="B15" s="163" t="s">
        <v>108</v>
      </c>
      <c r="C15" s="163" t="s">
        <v>108</v>
      </c>
      <c r="D15" s="163" t="s">
        <v>91</v>
      </c>
      <c r="E15" s="163" t="s">
        <v>91</v>
      </c>
      <c r="F15" s="163" t="s">
        <v>41</v>
      </c>
      <c r="G15" s="163" t="s">
        <v>41</v>
      </c>
      <c r="H15" s="163" t="s">
        <v>49</v>
      </c>
      <c r="I15" s="163" t="s">
        <v>49</v>
      </c>
      <c r="J15" s="163" t="s">
        <v>72</v>
      </c>
      <c r="K15" s="163" t="s">
        <v>72</v>
      </c>
      <c r="L15" s="165" t="s">
        <v>136</v>
      </c>
      <c r="M15" s="165" t="s">
        <v>136</v>
      </c>
      <c r="N15" s="165" t="s">
        <v>136</v>
      </c>
      <c r="O15" s="165" t="s">
        <v>136</v>
      </c>
      <c r="P15" s="165" t="s">
        <v>137</v>
      </c>
      <c r="Q15" s="165" t="s">
        <v>98</v>
      </c>
      <c r="R15" s="165" t="s">
        <v>98</v>
      </c>
      <c r="S15" s="165" t="s">
        <v>98</v>
      </c>
      <c r="T15" s="165" t="s">
        <v>98</v>
      </c>
      <c r="U15" s="163" t="s">
        <v>108</v>
      </c>
      <c r="V15" s="163" t="s">
        <v>108</v>
      </c>
      <c r="W15" s="163" t="s">
        <v>137</v>
      </c>
      <c r="X15" s="163" t="s">
        <v>137</v>
      </c>
      <c r="Y15" s="163" t="s">
        <v>91</v>
      </c>
      <c r="Z15" s="163" t="s">
        <v>91</v>
      </c>
      <c r="AA15" s="163" t="s">
        <v>41</v>
      </c>
      <c r="AB15" s="160" t="s">
        <v>41</v>
      </c>
      <c r="AC15" s="160" t="s">
        <v>72</v>
      </c>
      <c r="AD15" s="160" t="s">
        <v>72</v>
      </c>
      <c r="AE15" s="160" t="s">
        <v>137</v>
      </c>
      <c r="AH15" s="160">
        <f t="shared" si="0"/>
        <v>14</v>
      </c>
      <c r="AI15" t="s">
        <v>138</v>
      </c>
      <c r="AJ15" s="35"/>
      <c r="AL15" s="170" t="s">
        <v>139</v>
      </c>
    </row>
    <row r="16" spans="1:42" x14ac:dyDescent="0.15">
      <c r="A16" t="s">
        <v>140</v>
      </c>
      <c r="B16" s="163" t="s">
        <v>45</v>
      </c>
      <c r="C16" s="163" t="s">
        <v>81</v>
      </c>
      <c r="D16" s="163" t="s">
        <v>46</v>
      </c>
      <c r="E16" s="163" t="s">
        <v>45</v>
      </c>
      <c r="F16" s="163" t="s">
        <v>46</v>
      </c>
      <c r="G16" s="163" t="s">
        <v>81</v>
      </c>
      <c r="H16" s="163" t="s">
        <v>82</v>
      </c>
      <c r="I16" s="163" t="s">
        <v>83</v>
      </c>
      <c r="J16" s="163" t="s">
        <v>82</v>
      </c>
      <c r="K16" s="163" t="s">
        <v>200</v>
      </c>
      <c r="L16" s="163" t="s">
        <v>52</v>
      </c>
      <c r="M16" s="163" t="s">
        <v>217</v>
      </c>
      <c r="N16" s="163" t="s">
        <v>54</v>
      </c>
      <c r="O16" s="163" t="s">
        <v>85</v>
      </c>
      <c r="P16" s="163" t="s">
        <v>57</v>
      </c>
      <c r="Q16" s="163" t="s">
        <v>57</v>
      </c>
      <c r="R16" s="163" t="s">
        <v>54</v>
      </c>
      <c r="S16" s="163" t="s">
        <v>59</v>
      </c>
      <c r="T16" s="163" t="s">
        <v>85</v>
      </c>
      <c r="U16" s="163" t="s">
        <v>86</v>
      </c>
      <c r="V16" s="163" t="s">
        <v>86</v>
      </c>
      <c r="W16" s="163" t="s">
        <v>87</v>
      </c>
      <c r="X16" s="163" t="s">
        <v>66</v>
      </c>
      <c r="Y16" s="163" t="s">
        <v>88</v>
      </c>
      <c r="Z16" s="163" t="s">
        <v>66</v>
      </c>
      <c r="AA16" s="163" t="s">
        <v>89</v>
      </c>
      <c r="AB16" s="160" t="s">
        <v>90</v>
      </c>
      <c r="AC16" s="160" t="s">
        <v>89</v>
      </c>
      <c r="AD16" s="160" t="s">
        <v>90</v>
      </c>
      <c r="AE16" s="160" t="s">
        <v>87</v>
      </c>
      <c r="AH16" s="160">
        <f t="shared" si="0"/>
        <v>15</v>
      </c>
      <c r="AI16" t="s">
        <v>44</v>
      </c>
      <c r="AJ16" s="35"/>
      <c r="AL16" s="169" t="s">
        <v>141</v>
      </c>
    </row>
    <row r="17" spans="1:38" x14ac:dyDescent="0.15">
      <c r="A17" t="s">
        <v>142</v>
      </c>
      <c r="B17" s="163" t="s">
        <v>39</v>
      </c>
      <c r="C17" s="163" t="s">
        <v>39</v>
      </c>
      <c r="D17" s="163" t="s">
        <v>39</v>
      </c>
      <c r="E17" s="163" t="s">
        <v>39</v>
      </c>
      <c r="F17" s="163" t="s">
        <v>39</v>
      </c>
      <c r="G17" s="163" t="s">
        <v>39</v>
      </c>
      <c r="H17" s="163" t="s">
        <v>39</v>
      </c>
      <c r="I17" s="163" t="s">
        <v>39</v>
      </c>
      <c r="J17" s="163" t="s">
        <v>39</v>
      </c>
      <c r="K17" s="163" t="s">
        <v>39</v>
      </c>
      <c r="L17" s="163" t="s">
        <v>143</v>
      </c>
      <c r="M17" s="163" t="s">
        <v>56</v>
      </c>
      <c r="N17" s="163" t="s">
        <v>125</v>
      </c>
      <c r="O17" s="163" t="s">
        <v>55</v>
      </c>
      <c r="P17" s="163" t="s">
        <v>56</v>
      </c>
      <c r="Q17" s="163" t="s">
        <v>56</v>
      </c>
      <c r="R17" s="163" t="s">
        <v>125</v>
      </c>
      <c r="S17" s="163" t="s">
        <v>55</v>
      </c>
      <c r="T17" s="163" t="s">
        <v>125</v>
      </c>
      <c r="U17" s="172" t="s">
        <v>144</v>
      </c>
      <c r="V17" s="172" t="s">
        <v>127</v>
      </c>
      <c r="W17" s="172" t="s">
        <v>63</v>
      </c>
      <c r="X17" s="172" t="s">
        <v>127</v>
      </c>
      <c r="Y17" s="172" t="s">
        <v>63</v>
      </c>
      <c r="Z17" s="172" t="s">
        <v>145</v>
      </c>
      <c r="AA17" s="172" t="s">
        <v>145</v>
      </c>
      <c r="AB17" s="172" t="s">
        <v>70</v>
      </c>
      <c r="AC17" s="172" t="s">
        <v>127</v>
      </c>
      <c r="AD17" s="172" t="s">
        <v>70</v>
      </c>
      <c r="AE17" s="172" t="s">
        <v>145</v>
      </c>
      <c r="AF17" s="163"/>
      <c r="AH17" s="160">
        <f t="shared" si="0"/>
        <v>16</v>
      </c>
      <c r="AI17" t="s">
        <v>76</v>
      </c>
      <c r="AJ17" s="35"/>
      <c r="AL17" s="170" t="s">
        <v>97</v>
      </c>
    </row>
    <row r="18" spans="1:38" x14ac:dyDescent="0.15">
      <c r="A18" t="s">
        <v>146</v>
      </c>
      <c r="B18" s="163" t="s">
        <v>39</v>
      </c>
      <c r="C18" s="163" t="s">
        <v>39</v>
      </c>
      <c r="D18" s="163" t="s">
        <v>39</v>
      </c>
      <c r="E18" s="163" t="s">
        <v>39</v>
      </c>
      <c r="F18" s="163" t="s">
        <v>39</v>
      </c>
      <c r="G18" s="163" t="s">
        <v>39</v>
      </c>
      <c r="H18" s="163" t="s">
        <v>39</v>
      </c>
      <c r="I18" s="163" t="s">
        <v>39</v>
      </c>
      <c r="J18" s="163" t="s">
        <v>39</v>
      </c>
      <c r="K18" s="163" t="s">
        <v>39</v>
      </c>
      <c r="L18" s="163" t="s">
        <v>112</v>
      </c>
      <c r="M18" s="163" t="s">
        <v>112</v>
      </c>
      <c r="N18" s="163" t="s">
        <v>112</v>
      </c>
      <c r="O18" s="163" t="s">
        <v>112</v>
      </c>
      <c r="P18" s="163" t="s">
        <v>112</v>
      </c>
      <c r="Q18" s="163" t="s">
        <v>97</v>
      </c>
      <c r="R18" s="163" t="s">
        <v>97</v>
      </c>
      <c r="S18" s="163" t="s">
        <v>97</v>
      </c>
      <c r="T18" s="163" t="s">
        <v>97</v>
      </c>
      <c r="U18" s="165" t="s">
        <v>39</v>
      </c>
      <c r="V18" s="165" t="s">
        <v>39</v>
      </c>
      <c r="W18" s="165" t="s">
        <v>39</v>
      </c>
      <c r="X18" s="165" t="s">
        <v>39</v>
      </c>
      <c r="Y18" s="165" t="s">
        <v>39</v>
      </c>
      <c r="Z18" s="165" t="s">
        <v>39</v>
      </c>
      <c r="AA18" s="165" t="s">
        <v>39</v>
      </c>
      <c r="AB18" s="166" t="s">
        <v>39</v>
      </c>
      <c r="AC18" s="166" t="s">
        <v>39</v>
      </c>
      <c r="AD18" s="166" t="s">
        <v>39</v>
      </c>
      <c r="AE18" s="166" t="s">
        <v>39</v>
      </c>
      <c r="AF18" s="166"/>
      <c r="AH18" s="160">
        <f t="shared" si="0"/>
        <v>17</v>
      </c>
      <c r="AI18" t="s">
        <v>53</v>
      </c>
      <c r="AJ18" s="35"/>
      <c r="AL18" s="169" t="s">
        <v>47</v>
      </c>
    </row>
    <row r="19" spans="1:38" x14ac:dyDescent="0.15">
      <c r="A19" t="s">
        <v>147</v>
      </c>
      <c r="B19" s="163" t="s">
        <v>139</v>
      </c>
      <c r="C19" s="163" t="s">
        <v>139</v>
      </c>
      <c r="D19" s="163" t="s">
        <v>139</v>
      </c>
      <c r="E19" s="163" t="s">
        <v>139</v>
      </c>
      <c r="F19" s="163" t="s">
        <v>139</v>
      </c>
      <c r="G19" s="163" t="s">
        <v>139</v>
      </c>
      <c r="H19" s="163" t="s">
        <v>139</v>
      </c>
      <c r="I19" s="163" t="s">
        <v>148</v>
      </c>
      <c r="J19" s="163" t="s">
        <v>148</v>
      </c>
      <c r="K19" s="163" t="s">
        <v>148</v>
      </c>
      <c r="L19" s="163" t="s">
        <v>149</v>
      </c>
      <c r="M19" s="163" t="s">
        <v>149</v>
      </c>
      <c r="N19" s="163" t="s">
        <v>149</v>
      </c>
      <c r="O19" s="163" t="s">
        <v>149</v>
      </c>
      <c r="P19" s="163" t="s">
        <v>149</v>
      </c>
      <c r="Q19" s="163" t="s">
        <v>141</v>
      </c>
      <c r="R19" s="163" t="s">
        <v>141</v>
      </c>
      <c r="S19" s="163" t="s">
        <v>141</v>
      </c>
      <c r="T19" s="163" t="s">
        <v>141</v>
      </c>
      <c r="U19" s="165" t="s">
        <v>39</v>
      </c>
      <c r="V19" s="165" t="s">
        <v>39</v>
      </c>
      <c r="W19" s="165" t="s">
        <v>39</v>
      </c>
      <c r="X19" s="165" t="s">
        <v>39</v>
      </c>
      <c r="Y19" s="165" t="s">
        <v>39</v>
      </c>
      <c r="Z19" s="165" t="s">
        <v>39</v>
      </c>
      <c r="AA19" s="165" t="s">
        <v>39</v>
      </c>
      <c r="AB19" s="166" t="s">
        <v>39</v>
      </c>
      <c r="AC19" s="166" t="s">
        <v>39</v>
      </c>
      <c r="AD19" s="166" t="s">
        <v>39</v>
      </c>
      <c r="AE19" s="166" t="s">
        <v>39</v>
      </c>
      <c r="AF19" s="166"/>
      <c r="AH19" s="160">
        <f t="shared" si="0"/>
        <v>18</v>
      </c>
      <c r="AI19" t="s">
        <v>99</v>
      </c>
      <c r="AJ19" s="35"/>
      <c r="AL19" s="169" t="s">
        <v>115</v>
      </c>
    </row>
    <row r="20" spans="1:38" x14ac:dyDescent="0.15">
      <c r="A20" t="s">
        <v>150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5" t="s">
        <v>39</v>
      </c>
      <c r="V20" s="165" t="s">
        <v>39</v>
      </c>
      <c r="W20" s="165" t="s">
        <v>39</v>
      </c>
      <c r="X20" s="165" t="s">
        <v>39</v>
      </c>
      <c r="Y20" s="165" t="s">
        <v>39</v>
      </c>
      <c r="Z20" s="165" t="s">
        <v>39</v>
      </c>
      <c r="AA20" s="165" t="s">
        <v>39</v>
      </c>
      <c r="AB20" s="166" t="s">
        <v>39</v>
      </c>
      <c r="AC20" s="166" t="s">
        <v>39</v>
      </c>
      <c r="AD20" s="166" t="s">
        <v>39</v>
      </c>
      <c r="AE20" s="166" t="s">
        <v>39</v>
      </c>
      <c r="AF20" s="166"/>
      <c r="AH20" s="160">
        <f t="shared" si="0"/>
        <v>19</v>
      </c>
      <c r="AI20" t="s">
        <v>74</v>
      </c>
      <c r="AJ20" s="35"/>
      <c r="AL20" s="169" t="s">
        <v>60</v>
      </c>
    </row>
    <row r="21" spans="1:38" x14ac:dyDescent="0.15">
      <c r="A21" t="s">
        <v>151</v>
      </c>
      <c r="B21" s="163" t="s">
        <v>138</v>
      </c>
      <c r="C21" s="163" t="s">
        <v>138</v>
      </c>
      <c r="D21" s="163" t="s">
        <v>138</v>
      </c>
      <c r="E21" s="163" t="s">
        <v>138</v>
      </c>
      <c r="F21" s="163" t="s">
        <v>138</v>
      </c>
      <c r="G21" s="163" t="s">
        <v>138</v>
      </c>
      <c r="H21" s="163" t="s">
        <v>138</v>
      </c>
      <c r="I21" s="163" t="s">
        <v>138</v>
      </c>
      <c r="J21" s="163" t="s">
        <v>138</v>
      </c>
      <c r="K21" s="163" t="s">
        <v>138</v>
      </c>
      <c r="L21" s="163" t="s">
        <v>138</v>
      </c>
      <c r="M21" s="163" t="s">
        <v>138</v>
      </c>
      <c r="N21" s="163" t="s">
        <v>101</v>
      </c>
      <c r="O21" s="163" t="s">
        <v>101</v>
      </c>
      <c r="P21" s="163" t="s">
        <v>101</v>
      </c>
      <c r="Q21" s="163" t="s">
        <v>101</v>
      </c>
      <c r="R21" s="163" t="s">
        <v>101</v>
      </c>
      <c r="S21" s="163" t="s">
        <v>101</v>
      </c>
      <c r="T21" s="163" t="s">
        <v>101</v>
      </c>
      <c r="U21" s="163" t="s">
        <v>121</v>
      </c>
      <c r="V21" s="163" t="s">
        <v>121</v>
      </c>
      <c r="W21" s="163" t="s">
        <v>121</v>
      </c>
      <c r="X21" s="163" t="s">
        <v>121</v>
      </c>
      <c r="Y21" s="163" t="s">
        <v>121</v>
      </c>
      <c r="Z21" s="163" t="s">
        <v>121</v>
      </c>
      <c r="AA21" s="163" t="s">
        <v>101</v>
      </c>
      <c r="AB21" s="160" t="s">
        <v>101</v>
      </c>
      <c r="AC21" s="160" t="s">
        <v>101</v>
      </c>
      <c r="AD21" s="160" t="s">
        <v>101</v>
      </c>
      <c r="AE21" s="160" t="s">
        <v>101</v>
      </c>
      <c r="AH21" s="160">
        <f t="shared" si="0"/>
        <v>20</v>
      </c>
      <c r="AI21" t="s">
        <v>148</v>
      </c>
      <c r="AJ21" s="35"/>
      <c r="AL21" s="169" t="s">
        <v>130</v>
      </c>
    </row>
    <row r="22" spans="1:38" x14ac:dyDescent="0.15">
      <c r="A22" t="s">
        <v>152</v>
      </c>
      <c r="B22" s="163" t="s">
        <v>40</v>
      </c>
      <c r="C22" s="163" t="s">
        <v>40</v>
      </c>
      <c r="D22" s="163" t="s">
        <v>153</v>
      </c>
      <c r="E22" s="163" t="s">
        <v>115</v>
      </c>
      <c r="F22" s="163" t="s">
        <v>154</v>
      </c>
      <c r="G22" s="163" t="s">
        <v>47</v>
      </c>
      <c r="H22" s="163" t="s">
        <v>47</v>
      </c>
      <c r="I22" s="163" t="s">
        <v>153</v>
      </c>
      <c r="J22" s="163" t="s">
        <v>154</v>
      </c>
      <c r="K22" s="163" t="s">
        <v>155</v>
      </c>
      <c r="L22" s="163" t="s">
        <v>156</v>
      </c>
      <c r="M22" s="163" t="s">
        <v>157</v>
      </c>
      <c r="N22" s="163" t="s">
        <v>156</v>
      </c>
      <c r="O22" s="163" t="s">
        <v>158</v>
      </c>
      <c r="P22" s="163" t="s">
        <v>60</v>
      </c>
      <c r="Q22" s="163" t="s">
        <v>158</v>
      </c>
      <c r="R22" s="163" t="s">
        <v>159</v>
      </c>
      <c r="S22" s="163" t="s">
        <v>157</v>
      </c>
      <c r="T22" s="163" t="s">
        <v>60</v>
      </c>
      <c r="U22" s="163" t="s">
        <v>160</v>
      </c>
      <c r="V22" s="163" t="s">
        <v>204</v>
      </c>
      <c r="W22" s="163" t="s">
        <v>161</v>
      </c>
      <c r="X22" s="163" t="s">
        <v>64</v>
      </c>
      <c r="Y22" s="163" t="s">
        <v>162</v>
      </c>
      <c r="Z22" s="163" t="s">
        <v>161</v>
      </c>
      <c r="AA22" s="163" t="s">
        <v>162</v>
      </c>
      <c r="AB22" s="160" t="s">
        <v>204</v>
      </c>
      <c r="AC22" s="160" t="s">
        <v>163</v>
      </c>
      <c r="AD22" s="160" t="s">
        <v>163</v>
      </c>
      <c r="AE22" s="160" t="s">
        <v>64</v>
      </c>
      <c r="AH22" s="160">
        <f t="shared" si="0"/>
        <v>21</v>
      </c>
      <c r="AI22" t="s">
        <v>75</v>
      </c>
      <c r="AJ22" s="35"/>
      <c r="AL22" s="170" t="s">
        <v>164</v>
      </c>
    </row>
    <row r="23" spans="1:38" x14ac:dyDescent="0.15">
      <c r="A23" t="s">
        <v>165</v>
      </c>
      <c r="B23" s="163" t="s">
        <v>50</v>
      </c>
      <c r="C23" s="163" t="s">
        <v>50</v>
      </c>
      <c r="D23" s="163" t="s">
        <v>50</v>
      </c>
      <c r="E23" s="163" t="s">
        <v>50</v>
      </c>
      <c r="F23" s="163" t="s">
        <v>50</v>
      </c>
      <c r="G23" s="163" t="s">
        <v>51</v>
      </c>
      <c r="H23" s="163" t="s">
        <v>51</v>
      </c>
      <c r="I23" s="163" t="s">
        <v>79</v>
      </c>
      <c r="J23" s="163" t="s">
        <v>50</v>
      </c>
      <c r="K23" s="163" t="s">
        <v>51</v>
      </c>
      <c r="L23" s="163" t="s">
        <v>99</v>
      </c>
      <c r="M23" s="163" t="s">
        <v>99</v>
      </c>
      <c r="N23" s="163" t="s">
        <v>99</v>
      </c>
      <c r="O23" s="163" t="s">
        <v>99</v>
      </c>
      <c r="P23" s="163" t="s">
        <v>94</v>
      </c>
      <c r="Q23" s="163" t="s">
        <v>95</v>
      </c>
      <c r="R23" s="163" t="s">
        <v>99</v>
      </c>
      <c r="S23" s="163" t="s">
        <v>94</v>
      </c>
      <c r="T23" s="163" t="s">
        <v>95</v>
      </c>
      <c r="U23" s="163" t="s">
        <v>93</v>
      </c>
      <c r="V23" s="163" t="s">
        <v>93</v>
      </c>
      <c r="W23" s="163" t="s">
        <v>93</v>
      </c>
      <c r="X23" s="163" t="s">
        <v>94</v>
      </c>
      <c r="Y23" s="163" t="s">
        <v>94</v>
      </c>
      <c r="Z23" s="163" t="s">
        <v>95</v>
      </c>
      <c r="AA23" s="163" t="s">
        <v>95</v>
      </c>
      <c r="AB23" s="160" t="s">
        <v>95</v>
      </c>
      <c r="AC23" s="160" t="s">
        <v>96</v>
      </c>
      <c r="AD23" s="160" t="s">
        <v>96</v>
      </c>
      <c r="AE23" s="160" t="s">
        <v>96</v>
      </c>
      <c r="AH23" s="160">
        <f t="shared" si="0"/>
        <v>22</v>
      </c>
      <c r="AI23" t="s">
        <v>57</v>
      </c>
      <c r="AJ23" s="35"/>
      <c r="AL23" s="169" t="s">
        <v>48</v>
      </c>
    </row>
    <row r="24" spans="1:38" x14ac:dyDescent="0.15">
      <c r="A24" t="s">
        <v>166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H24" s="160">
        <f t="shared" si="0"/>
        <v>23</v>
      </c>
      <c r="AI24" t="s">
        <v>163</v>
      </c>
      <c r="AJ24" s="35"/>
      <c r="AL24" s="170" t="s">
        <v>167</v>
      </c>
    </row>
    <row r="25" spans="1:38" x14ac:dyDescent="0.15">
      <c r="A25" t="s">
        <v>168</v>
      </c>
      <c r="B25" s="163" t="s">
        <v>129</v>
      </c>
      <c r="C25" s="163" t="s">
        <v>43</v>
      </c>
      <c r="D25" s="163" t="s">
        <v>44</v>
      </c>
      <c r="E25" s="163" t="s">
        <v>48</v>
      </c>
      <c r="F25" s="163" t="s">
        <v>37</v>
      </c>
      <c r="G25" s="163" t="s">
        <v>43</v>
      </c>
      <c r="H25" s="163" t="s">
        <v>48</v>
      </c>
      <c r="I25" s="163" t="s">
        <v>44</v>
      </c>
      <c r="J25" s="163" t="s">
        <v>130</v>
      </c>
      <c r="K25" s="163" t="s">
        <v>130</v>
      </c>
      <c r="L25" s="163" t="s">
        <v>39</v>
      </c>
      <c r="M25" s="163" t="s">
        <v>39</v>
      </c>
      <c r="N25" s="163" t="s">
        <v>39</v>
      </c>
      <c r="O25" s="163" t="s">
        <v>39</v>
      </c>
      <c r="P25" s="163" t="s">
        <v>39</v>
      </c>
      <c r="Q25" s="163" t="s">
        <v>39</v>
      </c>
      <c r="R25" s="163" t="s">
        <v>39</v>
      </c>
      <c r="S25" s="163" t="s">
        <v>39</v>
      </c>
      <c r="T25" s="163" t="s">
        <v>39</v>
      </c>
      <c r="U25" s="163" t="s">
        <v>39</v>
      </c>
      <c r="V25" s="163" t="s">
        <v>39</v>
      </c>
      <c r="W25" s="163" t="s">
        <v>39</v>
      </c>
      <c r="X25" s="163" t="s">
        <v>39</v>
      </c>
      <c r="Y25" s="163" t="s">
        <v>39</v>
      </c>
      <c r="Z25" s="163" t="s">
        <v>39</v>
      </c>
      <c r="AA25" s="163" t="s">
        <v>39</v>
      </c>
      <c r="AB25" s="160" t="s">
        <v>39</v>
      </c>
      <c r="AC25" s="160" t="s">
        <v>39</v>
      </c>
      <c r="AD25" s="160" t="s">
        <v>39</v>
      </c>
      <c r="AE25" s="160" t="s">
        <v>39</v>
      </c>
      <c r="AH25" s="160">
        <f t="shared" si="0"/>
        <v>24</v>
      </c>
      <c r="AI25" t="s">
        <v>77</v>
      </c>
      <c r="AJ25" s="35"/>
      <c r="AL25" s="169" t="s">
        <v>50</v>
      </c>
    </row>
    <row r="26" spans="1:38" x14ac:dyDescent="0.15">
      <c r="A26" t="s">
        <v>169</v>
      </c>
      <c r="B26" s="163" t="s">
        <v>39</v>
      </c>
      <c r="C26" s="163" t="s">
        <v>39</v>
      </c>
      <c r="D26" s="163" t="s">
        <v>39</v>
      </c>
      <c r="E26" s="163" t="s">
        <v>39</v>
      </c>
      <c r="F26" s="163" t="s">
        <v>39</v>
      </c>
      <c r="G26" s="163" t="s">
        <v>39</v>
      </c>
      <c r="H26" s="163" t="s">
        <v>39</v>
      </c>
      <c r="I26" s="163" t="s">
        <v>39</v>
      </c>
      <c r="J26" s="163" t="s">
        <v>39</v>
      </c>
      <c r="K26" s="163" t="s">
        <v>39</v>
      </c>
      <c r="L26" s="163" t="s">
        <v>39</v>
      </c>
      <c r="M26" s="163" t="s">
        <v>39</v>
      </c>
      <c r="N26" s="163" t="s">
        <v>39</v>
      </c>
      <c r="O26" s="163" t="s">
        <v>39</v>
      </c>
      <c r="P26" s="163" t="s">
        <v>39</v>
      </c>
      <c r="Q26" s="163" t="s">
        <v>39</v>
      </c>
      <c r="R26" s="163" t="s">
        <v>39</v>
      </c>
      <c r="S26" s="163" t="s">
        <v>39</v>
      </c>
      <c r="T26" s="163" t="s">
        <v>39</v>
      </c>
      <c r="U26" s="163" t="s">
        <v>144</v>
      </c>
      <c r="V26" s="163" t="s">
        <v>127</v>
      </c>
      <c r="W26" s="163" t="s">
        <v>63</v>
      </c>
      <c r="X26" s="163" t="s">
        <v>127</v>
      </c>
      <c r="Y26" s="163" t="s">
        <v>63</v>
      </c>
      <c r="Z26" s="163" t="s">
        <v>145</v>
      </c>
      <c r="AA26" s="163" t="s">
        <v>145</v>
      </c>
      <c r="AB26" s="160" t="s">
        <v>70</v>
      </c>
      <c r="AC26" s="160" t="s">
        <v>127</v>
      </c>
      <c r="AD26" s="160" t="s">
        <v>70</v>
      </c>
      <c r="AE26" s="160" t="s">
        <v>145</v>
      </c>
      <c r="AH26" s="160">
        <f t="shared" si="0"/>
        <v>25</v>
      </c>
      <c r="AI26" t="s">
        <v>86</v>
      </c>
      <c r="AJ26" s="35"/>
      <c r="AL26" s="170" t="s">
        <v>46</v>
      </c>
    </row>
    <row r="27" spans="1:38" x14ac:dyDescent="0.15">
      <c r="A27" t="s">
        <v>170</v>
      </c>
      <c r="B27" s="163" t="s">
        <v>39</v>
      </c>
      <c r="C27" s="163" t="s">
        <v>39</v>
      </c>
      <c r="D27" s="163" t="s">
        <v>39</v>
      </c>
      <c r="E27" s="163" t="s">
        <v>39</v>
      </c>
      <c r="F27" s="163" t="s">
        <v>39</v>
      </c>
      <c r="G27" s="163" t="s">
        <v>39</v>
      </c>
      <c r="H27" s="163" t="s">
        <v>39</v>
      </c>
      <c r="I27" s="163" t="s">
        <v>39</v>
      </c>
      <c r="J27" s="163" t="s">
        <v>39</v>
      </c>
      <c r="K27" s="163" t="s">
        <v>39</v>
      </c>
      <c r="L27" s="163" t="s">
        <v>39</v>
      </c>
      <c r="M27" s="163" t="s">
        <v>39</v>
      </c>
      <c r="N27" s="163" t="s">
        <v>39</v>
      </c>
      <c r="O27" s="163" t="s">
        <v>39</v>
      </c>
      <c r="P27" s="163" t="s">
        <v>39</v>
      </c>
      <c r="Q27" s="163" t="s">
        <v>39</v>
      </c>
      <c r="R27" s="163" t="s">
        <v>39</v>
      </c>
      <c r="S27" s="163" t="s">
        <v>39</v>
      </c>
      <c r="T27" s="163" t="s">
        <v>39</v>
      </c>
      <c r="U27" s="163" t="s">
        <v>103</v>
      </c>
      <c r="V27" s="163" t="s">
        <v>104</v>
      </c>
      <c r="W27" s="163" t="s">
        <v>105</v>
      </c>
      <c r="X27" s="163" t="s">
        <v>104</v>
      </c>
      <c r="Y27" s="163" t="s">
        <v>106</v>
      </c>
      <c r="Z27" s="163" t="s">
        <v>100</v>
      </c>
      <c r="AA27" s="163" t="s">
        <v>100</v>
      </c>
      <c r="AB27" s="160" t="s">
        <v>105</v>
      </c>
      <c r="AC27" s="160" t="s">
        <v>107</v>
      </c>
      <c r="AD27" s="160" t="s">
        <v>107</v>
      </c>
      <c r="AE27" s="160" t="s">
        <v>103</v>
      </c>
      <c r="AH27" s="160">
        <f t="shared" si="0"/>
        <v>26</v>
      </c>
      <c r="AI27" t="s">
        <v>60</v>
      </c>
      <c r="AJ27" s="35"/>
      <c r="AL27" s="169" t="s">
        <v>51</v>
      </c>
    </row>
    <row r="28" spans="1:38" x14ac:dyDescent="0.15">
      <c r="A28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H28" s="160">
        <f t="shared" si="0"/>
        <v>27</v>
      </c>
      <c r="AI28" t="s">
        <v>157</v>
      </c>
      <c r="AJ28" s="35"/>
      <c r="AL28" s="170" t="s">
        <v>103</v>
      </c>
    </row>
    <row r="29" spans="1:38" x14ac:dyDescent="0.15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H29" s="160">
        <f t="shared" si="0"/>
        <v>28</v>
      </c>
      <c r="AI29" t="s">
        <v>88</v>
      </c>
      <c r="AJ29" s="35"/>
      <c r="AL29" s="169" t="s">
        <v>157</v>
      </c>
    </row>
    <row r="30" spans="1:38" x14ac:dyDescent="0.15">
      <c r="AH30" s="160">
        <f t="shared" si="0"/>
        <v>29</v>
      </c>
      <c r="AI30" t="s">
        <v>113</v>
      </c>
      <c r="AJ30" s="35"/>
      <c r="AL30" s="170" t="s">
        <v>200</v>
      </c>
    </row>
    <row r="31" spans="1:38" x14ac:dyDescent="0.15">
      <c r="AH31" s="160">
        <f t="shared" si="0"/>
        <v>30</v>
      </c>
      <c r="AI31" t="s">
        <v>85</v>
      </c>
      <c r="AJ31" s="35"/>
      <c r="AL31" s="169" t="s">
        <v>171</v>
      </c>
    </row>
    <row r="32" spans="1:38" x14ac:dyDescent="0.15">
      <c r="AH32" s="160">
        <f t="shared" si="0"/>
        <v>31</v>
      </c>
      <c r="AI32" t="s">
        <v>130</v>
      </c>
      <c r="AJ32" s="35"/>
      <c r="AL32" s="171" t="s">
        <v>137</v>
      </c>
    </row>
    <row r="33" spans="34:36" x14ac:dyDescent="0.15">
      <c r="AH33" s="160">
        <f t="shared" si="0"/>
        <v>32</v>
      </c>
      <c r="AI33" t="s">
        <v>112</v>
      </c>
      <c r="AJ33" s="35"/>
    </row>
    <row r="34" spans="34:36" x14ac:dyDescent="0.15">
      <c r="AH34" s="160">
        <f t="shared" si="0"/>
        <v>33</v>
      </c>
      <c r="AI34" t="s">
        <v>134</v>
      </c>
      <c r="AJ34" s="35"/>
    </row>
    <row r="35" spans="34:36" x14ac:dyDescent="0.15">
      <c r="AH35" s="160">
        <f t="shared" si="0"/>
        <v>34</v>
      </c>
      <c r="AI35" t="s">
        <v>90</v>
      </c>
      <c r="AJ35" s="35"/>
    </row>
    <row r="36" spans="34:36" x14ac:dyDescent="0.15">
      <c r="AH36" s="160">
        <f t="shared" si="0"/>
        <v>35</v>
      </c>
      <c r="AI36" t="s">
        <v>132</v>
      </c>
      <c r="AJ36" s="35"/>
    </row>
    <row r="37" spans="34:36" x14ac:dyDescent="0.15">
      <c r="AH37" s="160">
        <f t="shared" si="0"/>
        <v>36</v>
      </c>
      <c r="AI37" t="s">
        <v>121</v>
      </c>
      <c r="AJ37" s="35"/>
    </row>
    <row r="38" spans="34:36" x14ac:dyDescent="0.15">
      <c r="AH38" s="160">
        <f t="shared" si="0"/>
        <v>37</v>
      </c>
      <c r="AI38" t="s">
        <v>89</v>
      </c>
      <c r="AJ38" s="35"/>
    </row>
    <row r="39" spans="34:36" x14ac:dyDescent="0.15">
      <c r="AH39" s="160">
        <f t="shared" si="0"/>
        <v>38</v>
      </c>
      <c r="AI39" t="s">
        <v>67</v>
      </c>
      <c r="AJ39" s="35"/>
    </row>
    <row r="40" spans="34:36" x14ac:dyDescent="0.15">
      <c r="AH40" s="160">
        <f t="shared" si="0"/>
        <v>39</v>
      </c>
      <c r="AI40" t="s">
        <v>139</v>
      </c>
      <c r="AJ40" s="35"/>
    </row>
    <row r="41" spans="34:36" x14ac:dyDescent="0.15">
      <c r="AH41" s="160">
        <f t="shared" si="0"/>
        <v>40</v>
      </c>
      <c r="AI41" t="s">
        <v>59</v>
      </c>
      <c r="AJ41" s="35"/>
    </row>
    <row r="42" spans="34:36" x14ac:dyDescent="0.15">
      <c r="AH42" s="160">
        <f t="shared" si="0"/>
        <v>41</v>
      </c>
      <c r="AI42" t="s">
        <v>45</v>
      </c>
      <c r="AJ42" s="35"/>
    </row>
    <row r="43" spans="34:36" x14ac:dyDescent="0.15">
      <c r="AH43" s="160">
        <f t="shared" si="0"/>
        <v>42</v>
      </c>
      <c r="AI43" t="s">
        <v>172</v>
      </c>
      <c r="AJ43" s="35"/>
    </row>
    <row r="44" spans="34:36" x14ac:dyDescent="0.15">
      <c r="AH44" s="160">
        <f t="shared" si="0"/>
        <v>43</v>
      </c>
      <c r="AI44" t="s">
        <v>141</v>
      </c>
      <c r="AJ44" s="35"/>
    </row>
    <row r="45" spans="34:36" x14ac:dyDescent="0.15">
      <c r="AH45" s="160">
        <f t="shared" si="0"/>
        <v>44</v>
      </c>
      <c r="AI45" t="s">
        <v>82</v>
      </c>
      <c r="AJ45" s="35"/>
    </row>
    <row r="46" spans="34:36" x14ac:dyDescent="0.15">
      <c r="AH46" s="160">
        <f t="shared" si="0"/>
        <v>45</v>
      </c>
      <c r="AI46" t="s">
        <v>116</v>
      </c>
      <c r="AJ46" s="35"/>
    </row>
    <row r="47" spans="34:36" x14ac:dyDescent="0.15">
      <c r="AH47" s="160">
        <f t="shared" si="0"/>
        <v>46</v>
      </c>
      <c r="AI47" t="s">
        <v>83</v>
      </c>
      <c r="AJ47" s="35"/>
    </row>
    <row r="48" spans="34:36" x14ac:dyDescent="0.15">
      <c r="AH48" s="160">
        <f t="shared" si="0"/>
        <v>47</v>
      </c>
      <c r="AI48" t="s">
        <v>143</v>
      </c>
      <c r="AJ48" s="35"/>
    </row>
    <row r="49" spans="34:36" x14ac:dyDescent="0.15">
      <c r="AH49" s="160">
        <f t="shared" si="0"/>
        <v>48</v>
      </c>
      <c r="AI49" t="s">
        <v>64</v>
      </c>
      <c r="AJ49" s="35"/>
    </row>
    <row r="50" spans="34:36" x14ac:dyDescent="0.15">
      <c r="AH50" s="160">
        <f t="shared" si="0"/>
        <v>49</v>
      </c>
      <c r="AI50" t="s">
        <v>131</v>
      </c>
      <c r="AJ50" s="35"/>
    </row>
    <row r="51" spans="34:36" x14ac:dyDescent="0.15">
      <c r="AH51" s="160">
        <f t="shared" si="0"/>
        <v>50</v>
      </c>
      <c r="AI51" t="s">
        <v>87</v>
      </c>
      <c r="AJ51" s="35"/>
    </row>
    <row r="52" spans="34:36" x14ac:dyDescent="0.15">
      <c r="AH52" s="160">
        <f t="shared" si="0"/>
        <v>51</v>
      </c>
      <c r="AI52" t="s">
        <v>93</v>
      </c>
      <c r="AJ52" s="35"/>
    </row>
    <row r="53" spans="34:36" x14ac:dyDescent="0.15">
      <c r="AH53" s="160">
        <f t="shared" si="0"/>
        <v>52</v>
      </c>
      <c r="AI53" t="s">
        <v>149</v>
      </c>
      <c r="AJ53" s="35"/>
    </row>
    <row r="54" spans="34:36" x14ac:dyDescent="0.15">
      <c r="AH54" s="160">
        <f t="shared" si="0"/>
        <v>53</v>
      </c>
      <c r="AI54" t="s">
        <v>127</v>
      </c>
      <c r="AJ54" s="35"/>
    </row>
    <row r="55" spans="34:36" x14ac:dyDescent="0.15">
      <c r="AH55" s="160">
        <f t="shared" si="0"/>
        <v>54</v>
      </c>
      <c r="AI55" t="s">
        <v>153</v>
      </c>
      <c r="AJ55" s="35"/>
    </row>
    <row r="56" spans="34:36" x14ac:dyDescent="0.15">
      <c r="AH56" s="160">
        <f t="shared" si="0"/>
        <v>55</v>
      </c>
      <c r="AI56" t="s">
        <v>159</v>
      </c>
      <c r="AJ56" s="35"/>
    </row>
    <row r="57" spans="34:36" x14ac:dyDescent="0.15">
      <c r="AH57" s="160">
        <f t="shared" si="0"/>
        <v>56</v>
      </c>
      <c r="AI57" t="s">
        <v>103</v>
      </c>
      <c r="AJ57" s="35"/>
    </row>
    <row r="58" spans="34:36" x14ac:dyDescent="0.15">
      <c r="AH58" s="160">
        <f t="shared" si="0"/>
        <v>57</v>
      </c>
      <c r="AI58" t="s">
        <v>109</v>
      </c>
      <c r="AJ58" s="35"/>
    </row>
    <row r="59" spans="34:36" x14ac:dyDescent="0.15">
      <c r="AH59" s="160">
        <f t="shared" si="0"/>
        <v>58</v>
      </c>
      <c r="AI59" t="s">
        <v>144</v>
      </c>
      <c r="AJ59" s="35"/>
    </row>
    <row r="60" spans="34:36" x14ac:dyDescent="0.15">
      <c r="AH60" s="160">
        <f t="shared" si="0"/>
        <v>59</v>
      </c>
      <c r="AI60" t="s">
        <v>72</v>
      </c>
      <c r="AJ60" s="35"/>
    </row>
    <row r="61" spans="34:36" x14ac:dyDescent="0.15">
      <c r="AH61" s="160">
        <f t="shared" si="0"/>
        <v>60</v>
      </c>
      <c r="AI61" t="s">
        <v>124</v>
      </c>
      <c r="AJ61" s="35"/>
    </row>
    <row r="62" spans="34:36" x14ac:dyDescent="0.15">
      <c r="AH62" s="160">
        <f t="shared" si="0"/>
        <v>61</v>
      </c>
      <c r="AI62" t="s">
        <v>62</v>
      </c>
      <c r="AJ62" s="35"/>
    </row>
    <row r="63" spans="34:36" x14ac:dyDescent="0.15">
      <c r="AH63" s="160">
        <f t="shared" si="0"/>
        <v>62</v>
      </c>
      <c r="AI63" t="s">
        <v>78</v>
      </c>
      <c r="AJ63" s="35"/>
    </row>
    <row r="64" spans="34:36" x14ac:dyDescent="0.15">
      <c r="AH64" s="160">
        <f t="shared" si="0"/>
        <v>63</v>
      </c>
      <c r="AI64" t="s">
        <v>66</v>
      </c>
      <c r="AJ64" s="35"/>
    </row>
    <row r="65" spans="34:36" x14ac:dyDescent="0.15">
      <c r="AH65" s="160">
        <f t="shared" si="0"/>
        <v>64</v>
      </c>
      <c r="AI65" t="s">
        <v>61</v>
      </c>
    </row>
    <row r="66" spans="34:36" x14ac:dyDescent="0.15">
      <c r="AH66" s="160">
        <f t="shared" si="0"/>
        <v>65</v>
      </c>
      <c r="AI66" t="s">
        <v>51</v>
      </c>
      <c r="AJ66" s="35"/>
    </row>
    <row r="67" spans="34:36" x14ac:dyDescent="0.15">
      <c r="AH67" s="160">
        <f t="shared" ref="AH67:AH110" si="1">ROW(A66)</f>
        <v>66</v>
      </c>
      <c r="AI67" t="s">
        <v>68</v>
      </c>
      <c r="AJ67" s="35"/>
    </row>
    <row r="68" spans="34:36" x14ac:dyDescent="0.15">
      <c r="AH68" s="160">
        <f t="shared" si="1"/>
        <v>67</v>
      </c>
      <c r="AI68" t="s">
        <v>65</v>
      </c>
      <c r="AJ68" s="35"/>
    </row>
    <row r="69" spans="34:36" x14ac:dyDescent="0.15">
      <c r="AH69" s="160">
        <f t="shared" si="1"/>
        <v>68</v>
      </c>
      <c r="AI69" t="s">
        <v>118</v>
      </c>
      <c r="AJ69" s="35"/>
    </row>
    <row r="70" spans="34:36" x14ac:dyDescent="0.15">
      <c r="AH70" s="160">
        <f t="shared" si="1"/>
        <v>69</v>
      </c>
      <c r="AI70" t="s">
        <v>70</v>
      </c>
      <c r="AJ70" s="35"/>
    </row>
    <row r="71" spans="34:36" x14ac:dyDescent="0.15">
      <c r="AH71" s="160">
        <f t="shared" si="1"/>
        <v>70</v>
      </c>
      <c r="AI71" t="s">
        <v>160</v>
      </c>
      <c r="AJ71" s="35"/>
    </row>
    <row r="72" spans="34:36" x14ac:dyDescent="0.15">
      <c r="AH72" s="160">
        <f t="shared" si="1"/>
        <v>71</v>
      </c>
      <c r="AI72" t="s">
        <v>84</v>
      </c>
      <c r="AJ72" s="35"/>
    </row>
    <row r="73" spans="34:36" x14ac:dyDescent="0.15">
      <c r="AH73" s="160">
        <f t="shared" si="1"/>
        <v>72</v>
      </c>
      <c r="AI73" t="s">
        <v>106</v>
      </c>
      <c r="AJ73" s="35"/>
    </row>
    <row r="74" spans="34:36" x14ac:dyDescent="0.15">
      <c r="AH74" s="160">
        <f t="shared" si="1"/>
        <v>73</v>
      </c>
      <c r="AI74" t="s">
        <v>137</v>
      </c>
      <c r="AJ74" s="35"/>
    </row>
    <row r="75" spans="34:36" x14ac:dyDescent="0.15">
      <c r="AH75" s="160">
        <f t="shared" si="1"/>
        <v>74</v>
      </c>
      <c r="AI75" t="s">
        <v>129</v>
      </c>
      <c r="AJ75" s="35"/>
    </row>
    <row r="76" spans="34:36" x14ac:dyDescent="0.15">
      <c r="AH76" s="160">
        <f t="shared" si="1"/>
        <v>75</v>
      </c>
      <c r="AI76" t="s">
        <v>71</v>
      </c>
      <c r="AJ76" s="35"/>
    </row>
    <row r="77" spans="34:36" x14ac:dyDescent="0.15">
      <c r="AH77" s="160">
        <f t="shared" si="1"/>
        <v>76</v>
      </c>
      <c r="AI77" t="s">
        <v>145</v>
      </c>
      <c r="AJ77" s="35"/>
    </row>
    <row r="78" spans="34:36" x14ac:dyDescent="0.15">
      <c r="AH78" s="160">
        <f t="shared" si="1"/>
        <v>77</v>
      </c>
      <c r="AI78" s="174" t="s">
        <v>204</v>
      </c>
      <c r="AJ78" s="35"/>
    </row>
    <row r="79" spans="34:36" x14ac:dyDescent="0.15">
      <c r="AH79" s="160">
        <f t="shared" si="1"/>
        <v>78</v>
      </c>
      <c r="AI79" t="s">
        <v>101</v>
      </c>
      <c r="AJ79" s="35"/>
    </row>
    <row r="80" spans="34:36" x14ac:dyDescent="0.15">
      <c r="AH80" s="160">
        <f t="shared" si="1"/>
        <v>79</v>
      </c>
      <c r="AI80" t="s">
        <v>136</v>
      </c>
      <c r="AJ80" s="35"/>
    </row>
    <row r="81" spans="34:36" x14ac:dyDescent="0.15">
      <c r="AH81" s="160">
        <f t="shared" si="1"/>
        <v>80</v>
      </c>
      <c r="AI81" t="s">
        <v>55</v>
      </c>
      <c r="AJ81" s="35"/>
    </row>
    <row r="82" spans="34:36" x14ac:dyDescent="0.15">
      <c r="AH82" s="160">
        <f t="shared" si="1"/>
        <v>81</v>
      </c>
      <c r="AI82" t="s">
        <v>38</v>
      </c>
      <c r="AJ82" s="35"/>
    </row>
    <row r="83" spans="34:36" x14ac:dyDescent="0.15">
      <c r="AH83" s="160">
        <f t="shared" si="1"/>
        <v>82</v>
      </c>
      <c r="AI83" t="s">
        <v>125</v>
      </c>
      <c r="AJ83" s="35"/>
    </row>
    <row r="84" spans="34:36" x14ac:dyDescent="0.15">
      <c r="AH84" s="160">
        <f t="shared" si="1"/>
        <v>83</v>
      </c>
      <c r="AI84" t="s">
        <v>133</v>
      </c>
      <c r="AJ84" s="35"/>
    </row>
    <row r="85" spans="34:36" x14ac:dyDescent="0.15">
      <c r="AH85" s="160">
        <f t="shared" si="1"/>
        <v>84</v>
      </c>
      <c r="AI85" t="s">
        <v>47</v>
      </c>
      <c r="AJ85" s="35"/>
    </row>
    <row r="86" spans="34:36" x14ac:dyDescent="0.15">
      <c r="AH86" s="160">
        <f t="shared" si="1"/>
        <v>85</v>
      </c>
      <c r="AI86" t="s">
        <v>115</v>
      </c>
      <c r="AJ86" s="35"/>
    </row>
    <row r="87" spans="34:36" x14ac:dyDescent="0.15">
      <c r="AH87" s="160">
        <f t="shared" si="1"/>
        <v>86</v>
      </c>
      <c r="AI87" t="s">
        <v>41</v>
      </c>
    </row>
    <row r="88" spans="34:36" x14ac:dyDescent="0.15">
      <c r="AH88" s="160">
        <f t="shared" si="1"/>
        <v>87</v>
      </c>
      <c r="AI88" t="s">
        <v>117</v>
      </c>
    </row>
    <row r="89" spans="34:36" x14ac:dyDescent="0.15">
      <c r="AH89" s="160">
        <f t="shared" si="1"/>
        <v>88</v>
      </c>
      <c r="AI89" t="s">
        <v>48</v>
      </c>
    </row>
    <row r="90" spans="34:36" x14ac:dyDescent="0.15">
      <c r="AH90" s="160">
        <f t="shared" si="1"/>
        <v>89</v>
      </c>
      <c r="AI90" t="s">
        <v>161</v>
      </c>
    </row>
    <row r="91" spans="34:36" x14ac:dyDescent="0.15">
      <c r="AH91" s="160">
        <f t="shared" si="1"/>
        <v>90</v>
      </c>
      <c r="AI91" t="s">
        <v>56</v>
      </c>
    </row>
    <row r="92" spans="34:36" x14ac:dyDescent="0.15">
      <c r="AH92" s="160">
        <f t="shared" si="1"/>
        <v>91</v>
      </c>
      <c r="AI92" t="s">
        <v>50</v>
      </c>
    </row>
    <row r="93" spans="34:36" x14ac:dyDescent="0.15">
      <c r="AH93" s="160">
        <f t="shared" si="1"/>
        <v>92</v>
      </c>
      <c r="AI93" t="s">
        <v>107</v>
      </c>
    </row>
    <row r="94" spans="34:36" x14ac:dyDescent="0.15">
      <c r="AH94" s="160">
        <f t="shared" si="1"/>
        <v>93</v>
      </c>
      <c r="AI94" t="s">
        <v>123</v>
      </c>
    </row>
    <row r="95" spans="34:36" x14ac:dyDescent="0.15">
      <c r="AH95" s="160">
        <f t="shared" si="1"/>
        <v>94</v>
      </c>
      <c r="AI95" t="s">
        <v>126</v>
      </c>
    </row>
    <row r="96" spans="34:36" x14ac:dyDescent="0.15">
      <c r="AH96" s="160">
        <f t="shared" si="1"/>
        <v>95</v>
      </c>
      <c r="AI96" t="s">
        <v>156</v>
      </c>
    </row>
    <row r="97" spans="34:42" x14ac:dyDescent="0.15">
      <c r="AH97" s="160">
        <f t="shared" si="1"/>
        <v>96</v>
      </c>
      <c r="AI97" t="s">
        <v>154</v>
      </c>
    </row>
    <row r="98" spans="34:42" x14ac:dyDescent="0.15">
      <c r="AH98" s="160">
        <f t="shared" si="1"/>
        <v>97</v>
      </c>
      <c r="AI98" t="s">
        <v>104</v>
      </c>
    </row>
    <row r="99" spans="34:42" x14ac:dyDescent="0.15">
      <c r="AH99" s="160">
        <f t="shared" si="1"/>
        <v>98</v>
      </c>
      <c r="AI99" t="s">
        <v>96</v>
      </c>
      <c r="AP99" s="163"/>
    </row>
    <row r="100" spans="34:42" x14ac:dyDescent="0.15">
      <c r="AH100" s="160">
        <f t="shared" si="1"/>
        <v>99</v>
      </c>
      <c r="AI100" t="s">
        <v>119</v>
      </c>
      <c r="AP100" s="163"/>
    </row>
    <row r="101" spans="34:42" x14ac:dyDescent="0.15">
      <c r="AH101" s="160">
        <f t="shared" si="1"/>
        <v>100</v>
      </c>
      <c r="AI101" t="s">
        <v>37</v>
      </c>
      <c r="AP101" s="163"/>
    </row>
    <row r="102" spans="34:42" x14ac:dyDescent="0.15">
      <c r="AH102" s="160">
        <f t="shared" si="1"/>
        <v>101</v>
      </c>
      <c r="AI102" t="s">
        <v>94</v>
      </c>
      <c r="AP102" s="163"/>
    </row>
    <row r="103" spans="34:42" x14ac:dyDescent="0.15">
      <c r="AH103" s="160">
        <f t="shared" si="1"/>
        <v>102</v>
      </c>
      <c r="AI103" t="s">
        <v>49</v>
      </c>
      <c r="AP103" s="163"/>
    </row>
    <row r="104" spans="34:42" x14ac:dyDescent="0.15">
      <c r="AH104" s="160">
        <f t="shared" si="1"/>
        <v>103</v>
      </c>
      <c r="AI104" t="s">
        <v>158</v>
      </c>
      <c r="AP104" s="163"/>
    </row>
    <row r="105" spans="34:42" x14ac:dyDescent="0.15">
      <c r="AH105" s="160">
        <f t="shared" si="1"/>
        <v>104</v>
      </c>
      <c r="AI105" t="s">
        <v>63</v>
      </c>
      <c r="AP105" s="163"/>
    </row>
    <row r="106" spans="34:42" x14ac:dyDescent="0.15">
      <c r="AH106" s="160">
        <f t="shared" si="1"/>
        <v>105</v>
      </c>
      <c r="AI106" t="s">
        <v>155</v>
      </c>
    </row>
    <row r="107" spans="34:42" x14ac:dyDescent="0.15">
      <c r="AH107" s="160">
        <f t="shared" si="1"/>
        <v>106</v>
      </c>
      <c r="AI107" t="s">
        <v>95</v>
      </c>
    </row>
    <row r="108" spans="34:42" x14ac:dyDescent="0.15">
      <c r="AH108" s="160">
        <f t="shared" si="1"/>
        <v>107</v>
      </c>
      <c r="AI108" t="s">
        <v>162</v>
      </c>
    </row>
    <row r="109" spans="34:42" x14ac:dyDescent="0.15">
      <c r="AH109" s="160">
        <f t="shared" si="1"/>
        <v>108</v>
      </c>
      <c r="AI109" t="s">
        <v>69</v>
      </c>
    </row>
    <row r="110" spans="34:42" x14ac:dyDescent="0.15">
      <c r="AH110" s="160">
        <f t="shared" si="1"/>
        <v>109</v>
      </c>
      <c r="AI110" t="s">
        <v>46</v>
      </c>
    </row>
    <row r="111" spans="34:42" x14ac:dyDescent="0.15">
      <c r="AH111" s="160">
        <f t="shared" ref="AH111" si="2">ROW(A110)</f>
        <v>110</v>
      </c>
      <c r="AI111" s="173" t="s">
        <v>200</v>
      </c>
    </row>
  </sheetData>
  <sortState xmlns:xlrd2="http://schemas.microsoft.com/office/spreadsheetml/2017/richdata2" ref="AI2:AI110">
    <sortCondition ref="AI2:AI110"/>
  </sortState>
  <customSheetViews>
    <customSheetView guid="{3D2B2CDE-11F7-4260-B820-69F4086C82A9}" state="veryHidden">
      <pane xSplit="1" ySplit="2" topLeftCell="B3" state="frozen"/>
      <selection activeCell="M12" sqref="M12"/>
      <pageMargins left="0.7" right="0.7" top="0.75" bottom="0.75" header="0.3" footer="0.3"/>
      <pageSetup paperSize="9" orientation="portrait"/>
    </customSheetView>
    <customSheetView guid="{DC791125-1710-4D85-B267-30AD209ACBAD}" state="veryHidden">
      <pane xSplit="1" ySplit="2" topLeftCell="B3" state="frozen"/>
      <selection activeCell="M12" sqref="M12"/>
      <pageMargins left="0.7" right="0.7" top="0.75" bottom="0.75" header="0.3" footer="0.3"/>
      <pageSetup paperSize="9" orientation="portrait"/>
    </customSheetView>
    <customSheetView guid="{D47C661F-FF6C-48F9-8461-2BDCD523D9A4}" state="veryHidden">
      <pane xSplit="1" ySplit="2" topLeftCell="B3" state="frozen"/>
      <selection activeCell="M12" sqref="M12"/>
      <pageMargins left="0.7" right="0.7" top="0.75" bottom="0.75" header="0.3" footer="0.3"/>
      <pageSetup paperSize="9" orientation="portrait"/>
    </customSheetView>
    <customSheetView guid="{478A5A31-2E73-4D6F-8809-594F23B542C8}" state="veryHidden">
      <pane xSplit="1" ySplit="2" topLeftCell="B3" state="frozen"/>
      <selection activeCell="M12" sqref="M12"/>
      <pageMargins left="0.7" right="0.7" top="0.75" bottom="0.75" header="0.3" footer="0.3"/>
      <pageSetup paperSize="9" orientation="portrait"/>
    </customSheetView>
    <customSheetView guid="{BBC8EEBE-60DB-467D-81C6-0B3153099AD4}" state="veryHidden">
      <pane xSplit="1" ySplit="2" topLeftCell="B3" state="frozen"/>
      <selection activeCell="M12" sqref="M12"/>
      <pageMargins left="0.7" right="0.7" top="0.75" bottom="0.75" header="0.3" footer="0.3"/>
      <pageSetup paperSize="9" orientation="portrait"/>
    </customSheetView>
  </customSheetViews>
  <phoneticPr fontId="28" type="noConversion"/>
  <conditionalFormatting sqref="AI2:AI111">
    <cfRule type="duplicateValues" dxfId="49" priority="329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R102"/>
  <sheetViews>
    <sheetView showGridLines="0" tabSelected="1" zoomScale="65" zoomScaleNormal="65" workbookViewId="0">
      <pane xSplit="1" ySplit="4" topLeftCell="B5" activePane="bottomRight" state="frozen"/>
      <selection pane="topRight"/>
      <selection pane="bottomLeft"/>
      <selection pane="bottomRight" activeCell="AG27" activeCellId="1" sqref="AO27 AG27"/>
    </sheetView>
  </sheetViews>
  <sheetFormatPr defaultColWidth="6.44140625" defaultRowHeight="16.2" customHeight="1" x14ac:dyDescent="0.15"/>
  <cols>
    <col min="1" max="1" width="6.5546875" style="35" customWidth="1"/>
    <col min="2" max="41" width="6" style="35" customWidth="1"/>
    <col min="42" max="43" width="6.109375" style="76" hidden="1" customWidth="1"/>
    <col min="44" max="44" width="6.44140625" style="35" customWidth="1"/>
    <col min="45" max="16384" width="6.44140625" style="35"/>
  </cols>
  <sheetData>
    <row r="1" spans="1:43" ht="15.75" customHeight="1" x14ac:dyDescent="0.15">
      <c r="A1" s="77"/>
      <c r="B1" s="136" t="str">
        <f>"龙虎塘中学20～21学年度学校总课表第"&amp;教师分表!A1&amp;"周"</f>
        <v>龙虎塘中学20～21学年度学校总课表第1周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107"/>
      <c r="AQ1" s="107"/>
    </row>
    <row r="2" spans="1:43" ht="18" customHeight="1" x14ac:dyDescent="0.15">
      <c r="A2" s="79" t="s">
        <v>173</v>
      </c>
      <c r="B2" s="137" t="str">
        <f ca="1">TEXT(COLUMN(B1),"周aaa")&amp;TEXT(TODAY()-WEEKDAY(TODAY(),16)+COLUMN(C1),"(MM/DD)")</f>
        <v>周一(02/14)</v>
      </c>
      <c r="C2" s="81"/>
      <c r="D2" s="81"/>
      <c r="E2" s="81"/>
      <c r="F2" s="81"/>
      <c r="G2" s="81"/>
      <c r="H2" s="81"/>
      <c r="I2" s="101"/>
      <c r="J2" s="137" t="str">
        <f ca="1">TEXT(COLUMN(C1),"周aaa")&amp;TEXT(TODAY()-WEEKDAY(TODAY(),16)+COLUMN(D1),"(MM/DD)")</f>
        <v>周二(02/15)</v>
      </c>
      <c r="K2" s="81"/>
      <c r="L2" s="81"/>
      <c r="M2" s="81"/>
      <c r="N2" s="81"/>
      <c r="O2" s="81"/>
      <c r="P2" s="81"/>
      <c r="Q2" s="101"/>
      <c r="R2" s="137" t="str">
        <f ca="1">TEXT(COLUMN(D1),"周aaa")&amp;TEXT(TODAY()-WEEKDAY(TODAY(),16)+COLUMN(E1),"(MM/DD)")</f>
        <v>周三(02/16)</v>
      </c>
      <c r="S2" s="81"/>
      <c r="T2" s="81"/>
      <c r="U2" s="81"/>
      <c r="V2" s="81"/>
      <c r="W2" s="81"/>
      <c r="X2" s="81"/>
      <c r="Y2" s="81"/>
      <c r="Z2" s="137" t="str">
        <f ca="1">TEXT(COLUMN(E1),"周aaa")&amp;TEXT(TODAY()-WEEKDAY(TODAY(),16)+COLUMN(F1),"(MM/DD)")</f>
        <v>周四(02/17)</v>
      </c>
      <c r="AA2" s="81"/>
      <c r="AB2" s="81"/>
      <c r="AC2" s="81"/>
      <c r="AD2" s="81"/>
      <c r="AE2" s="81"/>
      <c r="AF2" s="81"/>
      <c r="AG2" s="101"/>
      <c r="AH2" s="137" t="str">
        <f ca="1">TEXT(COLUMN(F1),"周aaa")&amp;TEXT(TODAY()-WEEKDAY(TODAY(),16)+COLUMN(G1),"(MM/DD)")</f>
        <v>周五(02/18)</v>
      </c>
      <c r="AI2" s="81"/>
      <c r="AJ2" s="81"/>
      <c r="AK2" s="81"/>
      <c r="AL2" s="81"/>
      <c r="AM2" s="81"/>
      <c r="AN2" s="81"/>
      <c r="AO2" s="101"/>
    </row>
    <row r="3" spans="1:43" ht="16.2" customHeight="1" x14ac:dyDescent="0.15">
      <c r="A3" s="82" t="s">
        <v>174</v>
      </c>
      <c r="B3" s="83" t="s">
        <v>175</v>
      </c>
      <c r="C3" s="84"/>
      <c r="D3" s="84"/>
      <c r="E3" s="85"/>
      <c r="F3" s="86" t="s">
        <v>176</v>
      </c>
      <c r="G3" s="84"/>
      <c r="H3" s="84"/>
      <c r="I3" s="102"/>
      <c r="J3" s="83" t="s">
        <v>175</v>
      </c>
      <c r="K3" s="84"/>
      <c r="L3" s="84"/>
      <c r="M3" s="85"/>
      <c r="N3" s="86" t="s">
        <v>176</v>
      </c>
      <c r="O3" s="84"/>
      <c r="P3" s="84"/>
      <c r="Q3" s="102"/>
      <c r="R3" s="83" t="s">
        <v>175</v>
      </c>
      <c r="S3" s="84"/>
      <c r="T3" s="84"/>
      <c r="U3" s="85"/>
      <c r="V3" s="86" t="s">
        <v>176</v>
      </c>
      <c r="W3" s="84"/>
      <c r="X3" s="84"/>
      <c r="Y3" s="102"/>
      <c r="Z3" s="83" t="s">
        <v>175</v>
      </c>
      <c r="AA3" s="84"/>
      <c r="AB3" s="84"/>
      <c r="AC3" s="85"/>
      <c r="AD3" s="86" t="s">
        <v>176</v>
      </c>
      <c r="AE3" s="84"/>
      <c r="AF3" s="84"/>
      <c r="AG3" s="102"/>
      <c r="AH3" s="83" t="s">
        <v>175</v>
      </c>
      <c r="AI3" s="84"/>
      <c r="AJ3" s="84"/>
      <c r="AK3" s="85"/>
      <c r="AL3" s="86" t="s">
        <v>176</v>
      </c>
      <c r="AM3" s="84"/>
      <c r="AN3" s="84"/>
      <c r="AO3" s="102"/>
    </row>
    <row r="4" spans="1:43" ht="16.2" customHeight="1" x14ac:dyDescent="0.15">
      <c r="A4" s="63" t="s">
        <v>177</v>
      </c>
      <c r="B4" s="87">
        <v>1</v>
      </c>
      <c r="C4" s="65">
        <v>2</v>
      </c>
      <c r="D4" s="65">
        <v>3</v>
      </c>
      <c r="E4" s="66">
        <v>4</v>
      </c>
      <c r="F4" s="64">
        <v>5</v>
      </c>
      <c r="G4" s="65">
        <v>6</v>
      </c>
      <c r="H4" s="67">
        <v>7</v>
      </c>
      <c r="I4" s="73">
        <v>8</v>
      </c>
      <c r="J4" s="64">
        <v>1</v>
      </c>
      <c r="K4" s="65">
        <v>2</v>
      </c>
      <c r="L4" s="65">
        <v>3</v>
      </c>
      <c r="M4" s="66">
        <v>4</v>
      </c>
      <c r="N4" s="64">
        <v>5</v>
      </c>
      <c r="O4" s="65">
        <v>6</v>
      </c>
      <c r="P4" s="67">
        <v>7</v>
      </c>
      <c r="Q4" s="73">
        <v>8</v>
      </c>
      <c r="R4" s="64">
        <v>1</v>
      </c>
      <c r="S4" s="65">
        <v>2</v>
      </c>
      <c r="T4" s="65">
        <v>3</v>
      </c>
      <c r="U4" s="66">
        <v>4</v>
      </c>
      <c r="V4" s="64">
        <v>5</v>
      </c>
      <c r="W4" s="65">
        <v>6</v>
      </c>
      <c r="X4" s="67">
        <v>7</v>
      </c>
      <c r="Y4" s="73">
        <v>8</v>
      </c>
      <c r="Z4" s="64">
        <v>1</v>
      </c>
      <c r="AA4" s="65">
        <v>2</v>
      </c>
      <c r="AB4" s="65">
        <v>3</v>
      </c>
      <c r="AC4" s="66">
        <v>4</v>
      </c>
      <c r="AD4" s="64">
        <v>5</v>
      </c>
      <c r="AE4" s="65">
        <v>6</v>
      </c>
      <c r="AF4" s="67">
        <v>7</v>
      </c>
      <c r="AG4" s="73">
        <v>8</v>
      </c>
      <c r="AH4" s="87">
        <v>1</v>
      </c>
      <c r="AI4" s="65">
        <v>2</v>
      </c>
      <c r="AJ4" s="65">
        <v>3</v>
      </c>
      <c r="AK4" s="66">
        <v>4</v>
      </c>
      <c r="AL4" s="64">
        <v>5</v>
      </c>
      <c r="AM4" s="65">
        <v>6</v>
      </c>
      <c r="AN4" s="67">
        <v>7</v>
      </c>
      <c r="AO4" s="73">
        <v>8</v>
      </c>
      <c r="AP4" s="76" t="s">
        <v>178</v>
      </c>
      <c r="AQ4" s="76" t="s">
        <v>179</v>
      </c>
    </row>
    <row r="5" spans="1:43" ht="16.2" customHeight="1" x14ac:dyDescent="0.15">
      <c r="A5" s="138" t="str">
        <f>INDEX(教师安排!$B$1:$AE$1,ROW(教师安排!A1))</f>
        <v>七1</v>
      </c>
      <c r="B5" s="139" t="s">
        <v>80</v>
      </c>
      <c r="C5" s="140" t="s">
        <v>128</v>
      </c>
      <c r="D5" s="140" t="s">
        <v>147</v>
      </c>
      <c r="E5" s="141" t="s">
        <v>152</v>
      </c>
      <c r="F5" s="142" t="s">
        <v>151</v>
      </c>
      <c r="G5" s="140" t="s">
        <v>122</v>
      </c>
      <c r="H5" s="143" t="s">
        <v>73</v>
      </c>
      <c r="I5" s="155" t="s">
        <v>110</v>
      </c>
      <c r="J5" s="142" t="s">
        <v>152</v>
      </c>
      <c r="K5" s="140" t="s">
        <v>140</v>
      </c>
      <c r="L5" s="140" t="s">
        <v>122</v>
      </c>
      <c r="M5" s="141" t="s">
        <v>128</v>
      </c>
      <c r="N5" s="142" t="s">
        <v>165</v>
      </c>
      <c r="O5" s="140" t="s">
        <v>147</v>
      </c>
      <c r="P5" s="143" t="s">
        <v>216</v>
      </c>
      <c r="Q5" s="155" t="s">
        <v>110</v>
      </c>
      <c r="R5" s="142" t="s">
        <v>128</v>
      </c>
      <c r="S5" s="140" t="s">
        <v>140</v>
      </c>
      <c r="T5" s="140" t="s">
        <v>207</v>
      </c>
      <c r="U5" s="141" t="s">
        <v>120</v>
      </c>
      <c r="V5" s="142" t="s">
        <v>152</v>
      </c>
      <c r="W5" s="140" t="s">
        <v>211</v>
      </c>
      <c r="X5" s="143" t="s">
        <v>150</v>
      </c>
      <c r="Y5" s="158" t="s">
        <v>219</v>
      </c>
      <c r="Z5" s="142" t="s">
        <v>128</v>
      </c>
      <c r="AA5" s="140" t="s">
        <v>152</v>
      </c>
      <c r="AB5" s="140" t="s">
        <v>111</v>
      </c>
      <c r="AC5" s="141" t="s">
        <v>140</v>
      </c>
      <c r="AD5" s="142" t="s">
        <v>73</v>
      </c>
      <c r="AE5" s="140" t="s">
        <v>135</v>
      </c>
      <c r="AF5" s="143" t="s">
        <v>114</v>
      </c>
      <c r="AG5" s="155" t="s">
        <v>36</v>
      </c>
      <c r="AH5" s="142" t="s">
        <v>128</v>
      </c>
      <c r="AI5" s="140" t="s">
        <v>152</v>
      </c>
      <c r="AJ5" s="140" t="s">
        <v>140</v>
      </c>
      <c r="AK5" s="141" t="s">
        <v>165</v>
      </c>
      <c r="AL5" s="142" t="s">
        <v>168</v>
      </c>
      <c r="AM5" s="140" t="s">
        <v>135</v>
      </c>
      <c r="AN5" s="143" t="s">
        <v>122</v>
      </c>
      <c r="AO5" s="155" t="s">
        <v>166</v>
      </c>
      <c r="AP5" s="108">
        <v>1</v>
      </c>
      <c r="AQ5" s="109">
        <v>1</v>
      </c>
    </row>
    <row r="6" spans="1:43" ht="15.05" customHeight="1" x14ac:dyDescent="0.15">
      <c r="A6" s="144" t="str">
        <f>HLOOKUP(A5,教师安排!$B$1:$AE$27,ROW($B$3),0)</f>
        <v>包丽芬</v>
      </c>
      <c r="B6" s="145" t="str">
        <f>IFERROR(VLOOKUP(B5,教师安排!$A:$AE,ROW(B5)/2,FALSE),"")&amp;""</f>
        <v>刘慧</v>
      </c>
      <c r="C6" s="140" t="str">
        <f>IFERROR(VLOOKUP(C5,教师安排!$A:$AE,ROW(C5)/2,FALSE),"")&amp;""</f>
        <v>王冬梅</v>
      </c>
      <c r="D6" s="140" t="str">
        <f>IFERROR(VLOOKUP(D5,教师安排!$A:$AE,ROW(D5)/2,FALSE),"")&amp;""</f>
        <v>李云玉</v>
      </c>
      <c r="E6" s="146" t="str">
        <f>IFERROR(VLOOKUP(E5,教师安排!$A:$AE,ROW(E5)/2,FALSE),"")&amp;""</f>
        <v>包丽芬</v>
      </c>
      <c r="F6" s="147" t="str">
        <f>IFERROR(VLOOKUP(F5,教师安排!$A:$AE,ROW(F5)/2,FALSE),"")&amp;""</f>
        <v>冯维佳</v>
      </c>
      <c r="G6" s="140" t="str">
        <f>IFERROR(VLOOKUP(G5,教师安排!$A:$AE,ROW(G5)/2,FALSE),"")&amp;""</f>
        <v>张培贤</v>
      </c>
      <c r="H6" s="140" t="str">
        <f>IFERROR(VLOOKUP(H5,教师安排!$A:$AE,ROW(H5)/2,FALSE),"")&amp;""</f>
        <v>顾淼</v>
      </c>
      <c r="I6" s="146" t="str">
        <f>IFERROR(VLOOKUP(I5,教师安排!$A:$AE,ROW(I5)/2,FALSE),"")&amp;""</f>
        <v/>
      </c>
      <c r="J6" s="140" t="str">
        <f>IFERROR(VLOOKUP(J5,教师安排!$A:$AE,ROW(J5)/2,FALSE),"")&amp;""</f>
        <v>包丽芬</v>
      </c>
      <c r="K6" s="140" t="str">
        <f>IFERROR(VLOOKUP(K5,教师安排!$A:$AE,ROW(K5)/2,FALSE),"")&amp;""</f>
        <v>刘慧</v>
      </c>
      <c r="L6" s="140" t="str">
        <f>IFERROR(VLOOKUP(L5,教师安排!$A:$AE,ROW(L5)/2,FALSE),"")&amp;""</f>
        <v>张培贤</v>
      </c>
      <c r="M6" s="143" t="str">
        <f>IFERROR(VLOOKUP(M5,教师安排!$A:$AE,ROW(M5)/2,FALSE),"")&amp;""</f>
        <v>王冬梅</v>
      </c>
      <c r="N6" s="147" t="str">
        <f>IFERROR(VLOOKUP(N5,教师安排!$A:$AE,ROW(N5)/2,FALSE),"")&amp;""</f>
        <v>张嘉诚</v>
      </c>
      <c r="O6" s="140" t="str">
        <f>IFERROR(VLOOKUP(O5,教师安排!$A:$AE,ROW(O5)/2,FALSE),"")&amp;""</f>
        <v>李云玉</v>
      </c>
      <c r="P6" s="142" t="str">
        <f>IFERROR(VLOOKUP(P5,教师安排!$A:$AE,ROW(P5)/2,FALSE),"")&amp;""</f>
        <v>史琴琴</v>
      </c>
      <c r="Q6" s="142" t="str">
        <f>IFERROR(VLOOKUP(Q5,教师安排!$A:$AE,ROW(Q5)/2,FALSE),"")&amp;""</f>
        <v/>
      </c>
      <c r="R6" s="139" t="str">
        <f>IFERROR(VLOOKUP(R5,教师安排!$A:$AE,ROW(R5)/2,FALSE),"")&amp;""</f>
        <v>王冬梅</v>
      </c>
      <c r="S6" s="140" t="str">
        <f>IFERROR(VLOOKUP(S5,教师安排!$A:$AE,ROW(S5)/2,FALSE),"")&amp;""</f>
        <v>刘慧</v>
      </c>
      <c r="T6" s="140" t="str">
        <f>IFERROR(VLOOKUP(T5,教师安排!$A:$AE,ROW(T5)/2,FALSE),"")&amp;""</f>
        <v>陈艳雯</v>
      </c>
      <c r="U6" s="141" t="str">
        <f>IFERROR(VLOOKUP(U5,教师安排!$A:$AE,ROW(U5)/2,FALSE),"")&amp;""</f>
        <v>任向华</v>
      </c>
      <c r="V6" s="142" t="str">
        <f>IFERROR(VLOOKUP(V5,教师安排!$A:$AE,ROW(V5)/2,FALSE),"")&amp;""</f>
        <v>包丽芬</v>
      </c>
      <c r="W6" s="140" t="str">
        <f>IFERROR(VLOOKUP(W5,教师安排!$A:$AE,ROW(W5)/2,FALSE),"")&amp;""</f>
        <v>包丽芬</v>
      </c>
      <c r="X6" s="142" t="str">
        <f>IFERROR(VLOOKUP(X5,教师安排!$A:$AE,ROW(X5)/2,FALSE),"")&amp;""</f>
        <v/>
      </c>
      <c r="Y6" s="142" t="str">
        <f>IFERROR(VLOOKUP(Y5,教师安排!$A:$AE,ROW(Y5)/2,FALSE),"")&amp;""</f>
        <v>赵琴娣</v>
      </c>
      <c r="Z6" s="139" t="str">
        <f>IFERROR(VLOOKUP(Z5,教师安排!$A:$AE,ROW(Z5)/2,FALSE),"")&amp;""</f>
        <v>王冬梅</v>
      </c>
      <c r="AA6" s="140" t="str">
        <f>IFERROR(VLOOKUP(AA5,教师安排!$A:$AE,ROW(AA5)/2,FALSE),"")&amp;""</f>
        <v>包丽芬</v>
      </c>
      <c r="AB6" s="140" t="str">
        <f>IFERROR(VLOOKUP(AB5,教师安排!$A:$AE,ROW(AB5)/2,FALSE),"")&amp;""</f>
        <v>蒋瑞琴</v>
      </c>
      <c r="AC6" s="143" t="str">
        <f>IFERROR(VLOOKUP(AC5,教师安排!$A:$AE,ROW(AC5)/2,FALSE),"")&amp;""</f>
        <v>刘慧</v>
      </c>
      <c r="AD6" s="147" t="str">
        <f>IFERROR(VLOOKUP(AD5,教师安排!$A:$AE,ROW(AD5)/2,FALSE),"")&amp;""</f>
        <v>顾淼</v>
      </c>
      <c r="AE6" s="140" t="str">
        <f>IFERROR(VLOOKUP(AE5,教师安排!$A:$AE,ROW(AE5)/2,FALSE),"")&amp;""</f>
        <v>陈艳雯</v>
      </c>
      <c r="AF6" s="140" t="str">
        <f>IFERROR(VLOOKUP(AF5,教师安排!$A:$AE,ROW(AF5)/2,FALSE),"")&amp;""</f>
        <v>史琴琴</v>
      </c>
      <c r="AG6" s="142" t="str">
        <f>IFERROR(VLOOKUP(AG5,教师安排!$A:$AE,ROW(AG5)/2,FALSE),"")&amp;""</f>
        <v>赵正伟</v>
      </c>
      <c r="AH6" s="139" t="str">
        <f>IFERROR(VLOOKUP(AH5,教师安排!$A:$AE,ROW(AH5)/2,FALSE),"")&amp;""</f>
        <v>王冬梅</v>
      </c>
      <c r="AI6" s="140" t="str">
        <f>IFERROR(VLOOKUP(AI5,教师安排!$A:$AE,ROW(AI5)/2,FALSE),"")&amp;""</f>
        <v>包丽芬</v>
      </c>
      <c r="AJ6" s="140" t="str">
        <f>IFERROR(VLOOKUP(AJ5,教师安排!$A:$AE,ROW(AJ5)/2,FALSE),"")&amp;""</f>
        <v>刘慧</v>
      </c>
      <c r="AK6" s="143" t="str">
        <f>IFERROR(VLOOKUP(AK5,教师安排!$A:$AE,ROW(AK5)/2,FALSE),"")&amp;""</f>
        <v>张嘉诚</v>
      </c>
      <c r="AL6" s="147" t="str">
        <f>IFERROR(VLOOKUP(AL5,教师安排!$A:$AE,ROW(AL5)/2,FALSE),"")&amp;""</f>
        <v>王冬梅</v>
      </c>
      <c r="AM6" s="140" t="str">
        <f>IFERROR(VLOOKUP(AM5,教师安排!$A:$AE,ROW(AM5)/2,FALSE),"")&amp;""</f>
        <v>陈艳雯</v>
      </c>
      <c r="AN6" s="140" t="str">
        <f>IFERROR(VLOOKUP(AN5,教师安排!$A:$AE,ROW(AN5)/2,FALSE),"")&amp;""</f>
        <v>张培贤</v>
      </c>
      <c r="AO6" s="155" t="str">
        <f>IFERROR(VLOOKUP(AO5,教师安排!$A:$AE,ROW(AO5)/2,FALSE),"")&amp;""</f>
        <v/>
      </c>
      <c r="AP6" s="110">
        <v>0</v>
      </c>
      <c r="AQ6" s="111">
        <v>2</v>
      </c>
    </row>
    <row r="7" spans="1:43" ht="16.2" customHeight="1" x14ac:dyDescent="0.15">
      <c r="A7" s="138" t="str">
        <f>INDEX(教师安排!$B$1:$AE$1,ROW(教师安排!A2))</f>
        <v>七2</v>
      </c>
      <c r="B7" s="139" t="s">
        <v>147</v>
      </c>
      <c r="C7" s="140" t="s">
        <v>152</v>
      </c>
      <c r="D7" s="140" t="s">
        <v>128</v>
      </c>
      <c r="E7" s="141" t="s">
        <v>80</v>
      </c>
      <c r="F7" s="142" t="s">
        <v>73</v>
      </c>
      <c r="G7" s="140" t="s">
        <v>114</v>
      </c>
      <c r="H7" s="143" t="s">
        <v>135</v>
      </c>
      <c r="I7" s="155" t="s">
        <v>219</v>
      </c>
      <c r="J7" s="142" t="s">
        <v>140</v>
      </c>
      <c r="K7" s="140" t="s">
        <v>152</v>
      </c>
      <c r="L7" s="140" t="s">
        <v>128</v>
      </c>
      <c r="M7" s="141" t="s">
        <v>165</v>
      </c>
      <c r="N7" s="142" t="s">
        <v>227</v>
      </c>
      <c r="O7" s="140" t="s">
        <v>151</v>
      </c>
      <c r="P7" s="143" t="s">
        <v>201</v>
      </c>
      <c r="Q7" s="155" t="s">
        <v>110</v>
      </c>
      <c r="R7" s="142" t="s">
        <v>128</v>
      </c>
      <c r="S7" s="140" t="s">
        <v>140</v>
      </c>
      <c r="T7" s="140" t="s">
        <v>152</v>
      </c>
      <c r="U7" s="141" t="s">
        <v>135</v>
      </c>
      <c r="V7" s="142" t="s">
        <v>122</v>
      </c>
      <c r="W7" s="140" t="s">
        <v>211</v>
      </c>
      <c r="X7" s="143" t="s">
        <v>150</v>
      </c>
      <c r="Y7" s="155" t="s">
        <v>36</v>
      </c>
      <c r="Z7" s="142" t="s">
        <v>128</v>
      </c>
      <c r="AA7" s="140" t="s">
        <v>140</v>
      </c>
      <c r="AB7" s="140" t="s">
        <v>114</v>
      </c>
      <c r="AC7" s="141" t="s">
        <v>152</v>
      </c>
      <c r="AD7" s="142" t="s">
        <v>147</v>
      </c>
      <c r="AE7" s="140" t="s">
        <v>120</v>
      </c>
      <c r="AF7" s="143" t="s">
        <v>73</v>
      </c>
      <c r="AG7" s="155" t="s">
        <v>110</v>
      </c>
      <c r="AH7" s="142" t="s">
        <v>122</v>
      </c>
      <c r="AI7" s="140" t="s">
        <v>135</v>
      </c>
      <c r="AJ7" s="140" t="s">
        <v>140</v>
      </c>
      <c r="AK7" s="141" t="s">
        <v>128</v>
      </c>
      <c r="AL7" s="142" t="s">
        <v>165</v>
      </c>
      <c r="AM7" s="140" t="s">
        <v>152</v>
      </c>
      <c r="AN7" s="143" t="s">
        <v>168</v>
      </c>
      <c r="AO7" s="155" t="s">
        <v>166</v>
      </c>
      <c r="AP7" s="108">
        <v>1</v>
      </c>
      <c r="AQ7" s="109">
        <v>3</v>
      </c>
    </row>
    <row r="8" spans="1:43" ht="16.2" customHeight="1" x14ac:dyDescent="0.15">
      <c r="A8" s="138" t="str">
        <f>HLOOKUP(A7,教师安排!$B$1:$AE$27,ROW($B$3),0)</f>
        <v>丁美华</v>
      </c>
      <c r="B8" s="139" t="str">
        <f>IFERROR(VLOOKUP(B7,教师安排!$A:$AE,ROW(B7)/2,FALSE),"")&amp;""</f>
        <v>李云玉</v>
      </c>
      <c r="C8" s="140" t="str">
        <f>IFERROR(VLOOKUP(C7,教师安排!$A:$AE,ROW(C7)/2,FALSE),"")&amp;""</f>
        <v>包丽芬</v>
      </c>
      <c r="D8" s="140" t="str">
        <f>IFERROR(VLOOKUP(D7,教师安排!$A:$AE,ROW(D7)/2,FALSE),"")&amp;""</f>
        <v>丁美华</v>
      </c>
      <c r="E8" s="141" t="str">
        <f>IFERROR(VLOOKUP(E7,教师安排!$A:$AE,ROW(E7)/2,FALSE),"")&amp;""</f>
        <v>陈影</v>
      </c>
      <c r="F8" s="142" t="str">
        <f>IFERROR(VLOOKUP(F7,教师安排!$A:$AE,ROW(F7)/2,FALSE),"")&amp;""</f>
        <v>顾云中</v>
      </c>
      <c r="G8" s="140" t="str">
        <f>IFERROR(VLOOKUP(G7,教师安排!$A:$AE,ROW(G7)/2,FALSE),"")&amp;""</f>
        <v>杨帆</v>
      </c>
      <c r="H8" s="143" t="str">
        <f>IFERROR(VLOOKUP(H7,教师安排!$A:$AE,ROW(H7)/2,FALSE),"")&amp;""</f>
        <v>陈艳雯</v>
      </c>
      <c r="I8" s="155" t="str">
        <f>IFERROR(VLOOKUP(I7,教师安排!$A:$AE,ROW(I7)/2,FALSE),"")&amp;""</f>
        <v>张嘉诚</v>
      </c>
      <c r="J8" s="142" t="str">
        <f>IFERROR(VLOOKUP(J7,教师安排!$A:$AE,ROW(J7)/2,FALSE),"")&amp;""</f>
        <v>陈影</v>
      </c>
      <c r="K8" s="140" t="str">
        <f>IFERROR(VLOOKUP(K7,教师安排!$A:$AE,ROW(K7)/2,FALSE),"")&amp;""</f>
        <v>包丽芬</v>
      </c>
      <c r="L8" s="140" t="str">
        <f>IFERROR(VLOOKUP(L7,教师安排!$A:$AE,ROW(L7)/2,FALSE),"")&amp;""</f>
        <v>丁美华</v>
      </c>
      <c r="M8" s="141" t="str">
        <f>IFERROR(VLOOKUP(M7,教师安排!$A:$AE,ROW(M7)/2,FALSE),"")&amp;""</f>
        <v>张嘉诚</v>
      </c>
      <c r="N8" s="142" t="str">
        <f>IFERROR(VLOOKUP(N7,教师安排!$A:$AE,ROW(N7)/2,FALSE),"")&amp;""</f>
        <v>陈仁年</v>
      </c>
      <c r="O8" s="140" t="str">
        <f>IFERROR(VLOOKUP(O7,教师安排!$A:$AE,ROW(O7)/2,FALSE),"")&amp;""</f>
        <v>冯维佳</v>
      </c>
      <c r="P8" s="143" t="str">
        <f>IFERROR(VLOOKUP(P7,教师安排!$A:$AE,ROW(P7)/2,FALSE),"")&amp;""</f>
        <v>赵骏</v>
      </c>
      <c r="Q8" s="155" t="str">
        <f>IFERROR(VLOOKUP(Q7,教师安排!$A:$AE,ROW(Q7)/2,FALSE),"")&amp;""</f>
        <v/>
      </c>
      <c r="R8" s="142" t="str">
        <f>IFERROR(VLOOKUP(R7,教师安排!$A:$AE,ROW(R7)/2,FALSE),"")&amp;""</f>
        <v>丁美华</v>
      </c>
      <c r="S8" s="140" t="str">
        <f>IFERROR(VLOOKUP(S7,教师安排!$A:$AE,ROW(S7)/2,FALSE),"")&amp;""</f>
        <v>陈影</v>
      </c>
      <c r="T8" s="140" t="str">
        <f>IFERROR(VLOOKUP(T7,教师安排!$A:$AE,ROW(T7)/2,FALSE),"")&amp;""</f>
        <v>包丽芬</v>
      </c>
      <c r="U8" s="141" t="str">
        <f>IFERROR(VLOOKUP(U7,教师安排!$A:$AE,ROW(U7)/2,FALSE),"")&amp;""</f>
        <v>陈艳雯</v>
      </c>
      <c r="V8" s="142" t="str">
        <f>IFERROR(VLOOKUP(V7,教师安排!$A:$AE,ROW(V7)/2,FALSE),"")&amp;""</f>
        <v>赵骏</v>
      </c>
      <c r="W8" s="140" t="str">
        <f>IFERROR(VLOOKUP(W7,教师安排!$A:$AE,ROW(W7)/2,FALSE),"")&amp;""</f>
        <v>丁美华</v>
      </c>
      <c r="X8" s="143" t="str">
        <f>IFERROR(VLOOKUP(X7,教师安排!$A:$AE,ROW(X7)/2,FALSE),"")&amp;""</f>
        <v/>
      </c>
      <c r="Y8" s="155" t="str">
        <f>IFERROR(VLOOKUP(Y7,教师安排!$A:$AE,ROW(Y7)/2,FALSE),"")&amp;""</f>
        <v>赵正伟</v>
      </c>
      <c r="Z8" s="142" t="str">
        <f>IFERROR(VLOOKUP(Z7,教师安排!$A:$AE,ROW(Z7)/2,FALSE),"")&amp;""</f>
        <v>丁美华</v>
      </c>
      <c r="AA8" s="140" t="str">
        <f>IFERROR(VLOOKUP(AA7,教师安排!$A:$AE,ROW(AA7)/2,FALSE),"")&amp;""</f>
        <v>陈影</v>
      </c>
      <c r="AB8" s="140" t="str">
        <f>IFERROR(VLOOKUP(AB7,教师安排!$A:$AE,ROW(AB7)/2,FALSE),"")&amp;""</f>
        <v>杨帆</v>
      </c>
      <c r="AC8" s="141" t="str">
        <f>IFERROR(VLOOKUP(AC7,教师安排!$A:$AE,ROW(AC7)/2,FALSE),"")&amp;""</f>
        <v>包丽芬</v>
      </c>
      <c r="AD8" s="142" t="str">
        <f>IFERROR(VLOOKUP(AD7,教师安排!$A:$AE,ROW(AD7)/2,FALSE),"")&amp;""</f>
        <v>李云玉</v>
      </c>
      <c r="AE8" s="140" t="str">
        <f>IFERROR(VLOOKUP(AE7,教师安排!$A:$AE,ROW(AE7)/2,FALSE),"")&amp;""</f>
        <v>任向华</v>
      </c>
      <c r="AF8" s="143" t="str">
        <f>IFERROR(VLOOKUP(AF7,教师安排!$A:$AE,ROW(AF7)/2,FALSE),"")&amp;""</f>
        <v>顾云中</v>
      </c>
      <c r="AG8" s="155" t="str">
        <f>IFERROR(VLOOKUP(AG7,教师安排!$A:$AE,ROW(AG7)/2,FALSE),"")&amp;""</f>
        <v/>
      </c>
      <c r="AH8" s="142" t="str">
        <f>IFERROR(VLOOKUP(AH7,教师安排!$A:$AE,ROW(AH7)/2,FALSE),"")&amp;""</f>
        <v>赵骏</v>
      </c>
      <c r="AI8" s="140" t="str">
        <f>IFERROR(VLOOKUP(AI7,教师安排!$A:$AE,ROW(AI7)/2,FALSE),"")&amp;""</f>
        <v>陈艳雯</v>
      </c>
      <c r="AJ8" s="140" t="str">
        <f>IFERROR(VLOOKUP(AJ7,教师安排!$A:$AE,ROW(AJ7)/2,FALSE),"")&amp;""</f>
        <v>陈影</v>
      </c>
      <c r="AK8" s="141" t="str">
        <f>IFERROR(VLOOKUP(AK7,教师安排!$A:$AE,ROW(AK7)/2,FALSE),"")&amp;""</f>
        <v>丁美华</v>
      </c>
      <c r="AL8" s="142" t="str">
        <f>IFERROR(VLOOKUP(AL7,教师安排!$A:$AE,ROW(AL7)/2,FALSE),"")&amp;""</f>
        <v>张嘉诚</v>
      </c>
      <c r="AM8" s="140" t="str">
        <f>IFERROR(VLOOKUP(AM7,教师安排!$A:$AE,ROW(AM7)/2,FALSE),"")&amp;""</f>
        <v>包丽芬</v>
      </c>
      <c r="AN8" s="143" t="str">
        <f>IFERROR(VLOOKUP(AN7,教师安排!$A:$AE,ROW(AN7)/2,FALSE),"")&amp;""</f>
        <v>丁美华</v>
      </c>
      <c r="AO8" s="155" t="str">
        <f>IFERROR(VLOOKUP(AO7,教师安排!$A:$AE,ROW(AO7)/2,FALSE),"")&amp;""</f>
        <v/>
      </c>
      <c r="AP8" s="110">
        <v>0</v>
      </c>
      <c r="AQ8" s="111">
        <v>4</v>
      </c>
    </row>
    <row r="9" spans="1:43" ht="16.2" customHeight="1" x14ac:dyDescent="0.15">
      <c r="A9" s="138" t="str">
        <f>INDEX(教师安排!$B$1:$AE$1,ROW(教师安排!A3))</f>
        <v>七3</v>
      </c>
      <c r="B9" s="139" t="s">
        <v>152</v>
      </c>
      <c r="C9" s="140" t="s">
        <v>128</v>
      </c>
      <c r="D9" s="140" t="s">
        <v>140</v>
      </c>
      <c r="E9" s="141" t="s">
        <v>135</v>
      </c>
      <c r="F9" s="142" t="s">
        <v>114</v>
      </c>
      <c r="G9" s="140" t="s">
        <v>165</v>
      </c>
      <c r="H9" s="143" t="s">
        <v>73</v>
      </c>
      <c r="I9" s="155" t="s">
        <v>166</v>
      </c>
      <c r="J9" s="142" t="s">
        <v>147</v>
      </c>
      <c r="K9" s="140" t="s">
        <v>128</v>
      </c>
      <c r="L9" s="140" t="s">
        <v>140</v>
      </c>
      <c r="M9" s="141" t="s">
        <v>210</v>
      </c>
      <c r="N9" s="142" t="s">
        <v>135</v>
      </c>
      <c r="O9" s="140" t="s">
        <v>202</v>
      </c>
      <c r="P9" s="143" t="s">
        <v>227</v>
      </c>
      <c r="Q9" s="155" t="s">
        <v>36</v>
      </c>
      <c r="R9" s="142" t="s">
        <v>128</v>
      </c>
      <c r="S9" s="140" t="s">
        <v>140</v>
      </c>
      <c r="T9" s="140" t="s">
        <v>152</v>
      </c>
      <c r="U9" s="141" t="s">
        <v>122</v>
      </c>
      <c r="V9" s="142" t="s">
        <v>147</v>
      </c>
      <c r="W9" s="140" t="s">
        <v>211</v>
      </c>
      <c r="X9" s="143" t="s">
        <v>150</v>
      </c>
      <c r="Y9" s="158" t="s">
        <v>110</v>
      </c>
      <c r="Z9" s="142" t="s">
        <v>152</v>
      </c>
      <c r="AA9" s="140" t="s">
        <v>165</v>
      </c>
      <c r="AB9" s="140" t="s">
        <v>73</v>
      </c>
      <c r="AC9" s="141" t="s">
        <v>128</v>
      </c>
      <c r="AD9" s="142" t="s">
        <v>135</v>
      </c>
      <c r="AE9" s="140" t="s">
        <v>140</v>
      </c>
      <c r="AF9" s="143" t="s">
        <v>122</v>
      </c>
      <c r="AG9" s="155" t="s">
        <v>219</v>
      </c>
      <c r="AH9" s="142" t="s">
        <v>80</v>
      </c>
      <c r="AI9" s="140" t="s">
        <v>128</v>
      </c>
      <c r="AJ9" s="140" t="s">
        <v>114</v>
      </c>
      <c r="AK9" s="141" t="s">
        <v>122</v>
      </c>
      <c r="AL9" s="142" t="s">
        <v>168</v>
      </c>
      <c r="AM9" s="140" t="s">
        <v>152</v>
      </c>
      <c r="AN9" s="143" t="s">
        <v>151</v>
      </c>
      <c r="AO9" s="155" t="s">
        <v>110</v>
      </c>
      <c r="AP9" s="108">
        <v>1</v>
      </c>
      <c r="AQ9" s="109">
        <v>5</v>
      </c>
    </row>
    <row r="10" spans="1:43" ht="16.2" customHeight="1" x14ac:dyDescent="0.15">
      <c r="A10" s="138" t="str">
        <f>HLOOKUP(A9,教师安排!$B$1:$AE$27,ROW($B$3),0)</f>
        <v>高亚媛</v>
      </c>
      <c r="B10" s="139" t="str">
        <f>IFERROR(VLOOKUP(B9,教师安排!$A:$AE,ROW(B9)/2,FALSE),"")&amp;""</f>
        <v>钱欢欢</v>
      </c>
      <c r="C10" s="140" t="str">
        <f>IFERROR(VLOOKUP(C9,教师安排!$A:$AE,ROW(C9)/2,FALSE),"")&amp;""</f>
        <v>高亚媛</v>
      </c>
      <c r="D10" s="140" t="str">
        <f>IFERROR(VLOOKUP(D9,教师安排!$A:$AE,ROW(D9)/2,FALSE),"")&amp;""</f>
        <v>庄银洁</v>
      </c>
      <c r="E10" s="141" t="str">
        <f>IFERROR(VLOOKUP(E9,教师安排!$A:$AE,ROW(E9)/2,FALSE),"")&amp;""</f>
        <v>丁素娟</v>
      </c>
      <c r="F10" s="142" t="str">
        <f>IFERROR(VLOOKUP(F9,教师安排!$A:$AE,ROW(F9)/2,FALSE),"")&amp;""</f>
        <v>史琴琴</v>
      </c>
      <c r="G10" s="140" t="str">
        <f>IFERROR(VLOOKUP(G9,教师安排!$A:$AE,ROW(G9)/2,FALSE),"")&amp;""</f>
        <v>张嘉诚</v>
      </c>
      <c r="H10" s="143" t="str">
        <f>IFERROR(VLOOKUP(H9,教师安排!$A:$AE,ROW(H9)/2,FALSE),"")&amp;""</f>
        <v>顾云中</v>
      </c>
      <c r="I10" s="155" t="str">
        <f>IFERROR(VLOOKUP(I9,教师安排!$A:$AE,ROW(I9)/2,FALSE),"")&amp;""</f>
        <v/>
      </c>
      <c r="J10" s="142" t="str">
        <f>IFERROR(VLOOKUP(J9,教师安排!$A:$AE,ROW(J9)/2,FALSE),"")&amp;""</f>
        <v>李云玉</v>
      </c>
      <c r="K10" s="140" t="str">
        <f>IFERROR(VLOOKUP(K9,教师安排!$A:$AE,ROW(K9)/2,FALSE),"")&amp;""</f>
        <v>高亚媛</v>
      </c>
      <c r="L10" s="140" t="str">
        <f>IFERROR(VLOOKUP(L9,教师安排!$A:$AE,ROW(L9)/2,FALSE),"")&amp;""</f>
        <v>庄银洁</v>
      </c>
      <c r="M10" s="141" t="str">
        <f>IFERROR(VLOOKUP(M9,教师安排!$A:$AE,ROW(M9)/2,FALSE),"")&amp;""</f>
        <v>任向华</v>
      </c>
      <c r="N10" s="142" t="str">
        <f>IFERROR(VLOOKUP(N9,教师安排!$A:$AE,ROW(N9)/2,FALSE),"")&amp;""</f>
        <v>丁素娟</v>
      </c>
      <c r="O10" s="140" t="str">
        <f>IFERROR(VLOOKUP(O9,教师安排!$A:$AE,ROW(O9)/2,FALSE),"")&amp;""</f>
        <v>钱欢欢</v>
      </c>
      <c r="P10" s="143" t="str">
        <f>IFERROR(VLOOKUP(P9,教师安排!$A:$AE,ROW(P9)/2,FALSE),"")&amp;""</f>
        <v>符苏琳</v>
      </c>
      <c r="Q10" s="155" t="str">
        <f>IFERROR(VLOOKUP(Q9,教师安排!$A:$AE,ROW(Q9)/2,FALSE),"")&amp;""</f>
        <v>赵正伟</v>
      </c>
      <c r="R10" s="142" t="str">
        <f>IFERROR(VLOOKUP(R9,教师安排!$A:$AE,ROW(R9)/2,FALSE),"")&amp;""</f>
        <v>高亚媛</v>
      </c>
      <c r="S10" s="140" t="str">
        <f>IFERROR(VLOOKUP(S9,教师安排!$A:$AE,ROW(S9)/2,FALSE),"")&amp;""</f>
        <v>庄银洁</v>
      </c>
      <c r="T10" s="140" t="str">
        <f>IFERROR(VLOOKUP(T9,教师安排!$A:$AE,ROW(T9)/2,FALSE),"")&amp;""</f>
        <v>钱欢欢</v>
      </c>
      <c r="U10" s="141" t="str">
        <f>IFERROR(VLOOKUP(U9,教师安排!$A:$AE,ROW(U9)/2,FALSE),"")&amp;""</f>
        <v>万振贤</v>
      </c>
      <c r="V10" s="142" t="str">
        <f>IFERROR(VLOOKUP(V9,教师安排!$A:$AE,ROW(V9)/2,FALSE),"")&amp;""</f>
        <v>李云玉</v>
      </c>
      <c r="W10" s="140" t="str">
        <f>IFERROR(VLOOKUP(W9,教师安排!$A:$AE,ROW(W9)/2,FALSE),"")&amp;""</f>
        <v>高亚媛</v>
      </c>
      <c r="X10" s="143" t="str">
        <f>IFERROR(VLOOKUP(X9,教师安排!$A:$AE,ROW(X9)/2,FALSE),"")&amp;""</f>
        <v/>
      </c>
      <c r="Y10" s="155" t="str">
        <f>IFERROR(VLOOKUP(Y9,教师安排!$A:$AE,ROW(Y9)/2,FALSE),"")&amp;""</f>
        <v/>
      </c>
      <c r="Z10" s="142" t="str">
        <f>IFERROR(VLOOKUP(Z9,教师安排!$A:$AE,ROW(Z9)/2,FALSE),"")&amp;""</f>
        <v>钱欢欢</v>
      </c>
      <c r="AA10" s="140" t="str">
        <f>IFERROR(VLOOKUP(AA9,教师安排!$A:$AE,ROW(AA9)/2,FALSE),"")&amp;""</f>
        <v>张嘉诚</v>
      </c>
      <c r="AB10" s="140" t="str">
        <f>IFERROR(VLOOKUP(AB9,教师安排!$A:$AE,ROW(AB9)/2,FALSE),"")&amp;""</f>
        <v>顾云中</v>
      </c>
      <c r="AC10" s="141" t="str">
        <f>IFERROR(VLOOKUP(AC9,教师安排!$A:$AE,ROW(AC9)/2,FALSE),"")&amp;""</f>
        <v>高亚媛</v>
      </c>
      <c r="AD10" s="142" t="str">
        <f>IFERROR(VLOOKUP(AD9,教师安排!$A:$AE,ROW(AD9)/2,FALSE),"")&amp;""</f>
        <v>丁素娟</v>
      </c>
      <c r="AE10" s="140" t="str">
        <f>IFERROR(VLOOKUP(AE9,教师安排!$A:$AE,ROW(AE9)/2,FALSE),"")&amp;""</f>
        <v>庄银洁</v>
      </c>
      <c r="AF10" s="143" t="str">
        <f>IFERROR(VLOOKUP(AF9,教师安排!$A:$AE,ROW(AF9)/2,FALSE),"")&amp;""</f>
        <v>万振贤</v>
      </c>
      <c r="AG10" s="155" t="str">
        <f>IFERROR(VLOOKUP(AG9,教师安排!$A:$AE,ROW(AG9)/2,FALSE),"")&amp;""</f>
        <v>顾佳萍</v>
      </c>
      <c r="AH10" s="142" t="str">
        <f>IFERROR(VLOOKUP(AH9,教师安排!$A:$AE,ROW(AH9)/2,FALSE),"")&amp;""</f>
        <v>庄银洁</v>
      </c>
      <c r="AI10" s="140" t="str">
        <f>IFERROR(VLOOKUP(AI9,教师安排!$A:$AE,ROW(AI9)/2,FALSE),"")&amp;""</f>
        <v>高亚媛</v>
      </c>
      <c r="AJ10" s="140" t="str">
        <f>IFERROR(VLOOKUP(AJ9,教师安排!$A:$AE,ROW(AJ9)/2,FALSE),"")&amp;""</f>
        <v>史琴琴</v>
      </c>
      <c r="AK10" s="141" t="str">
        <f>IFERROR(VLOOKUP(AK9,教师安排!$A:$AE,ROW(AK9)/2,FALSE),"")&amp;""</f>
        <v>万振贤</v>
      </c>
      <c r="AL10" s="142" t="str">
        <f>IFERROR(VLOOKUP(AL9,教师安排!$A:$AE,ROW(AL9)/2,FALSE),"")&amp;""</f>
        <v>高亚媛</v>
      </c>
      <c r="AM10" s="140" t="str">
        <f>IFERROR(VLOOKUP(AM9,教师安排!$A:$AE,ROW(AM9)/2,FALSE),"")&amp;""</f>
        <v>钱欢欢</v>
      </c>
      <c r="AN10" s="143" t="str">
        <f>IFERROR(VLOOKUP(AN9,教师安排!$A:$AE,ROW(AN9)/2,FALSE),"")&amp;""</f>
        <v>冯维佳</v>
      </c>
      <c r="AO10" s="155" t="str">
        <f>IFERROR(VLOOKUP(AO9,教师安排!$A:$AE,ROW(AO9)/2,FALSE),"")&amp;""</f>
        <v/>
      </c>
      <c r="AP10" s="110">
        <v>0</v>
      </c>
      <c r="AQ10" s="111">
        <v>6</v>
      </c>
    </row>
    <row r="11" spans="1:43" ht="16.2" customHeight="1" x14ac:dyDescent="0.15">
      <c r="A11" s="138" t="str">
        <f>INDEX(教师安排!$B$1:$AE$1,ROW(教师安排!A4))</f>
        <v>七4</v>
      </c>
      <c r="B11" s="139" t="s">
        <v>128</v>
      </c>
      <c r="C11" s="140" t="s">
        <v>152</v>
      </c>
      <c r="D11" s="140" t="s">
        <v>122</v>
      </c>
      <c r="E11" s="141" t="s">
        <v>120</v>
      </c>
      <c r="F11" s="142" t="s">
        <v>114</v>
      </c>
      <c r="G11" s="140" t="s">
        <v>140</v>
      </c>
      <c r="H11" s="143" t="s">
        <v>135</v>
      </c>
      <c r="I11" s="155" t="s">
        <v>166</v>
      </c>
      <c r="J11" s="142" t="s">
        <v>80</v>
      </c>
      <c r="K11" s="140" t="s">
        <v>152</v>
      </c>
      <c r="L11" s="140" t="s">
        <v>165</v>
      </c>
      <c r="M11" s="141" t="s">
        <v>128</v>
      </c>
      <c r="N11" s="142" t="s">
        <v>147</v>
      </c>
      <c r="O11" s="140" t="s">
        <v>135</v>
      </c>
      <c r="P11" s="143" t="s">
        <v>208</v>
      </c>
      <c r="Q11" s="155" t="s">
        <v>219</v>
      </c>
      <c r="R11" s="142" t="s">
        <v>128</v>
      </c>
      <c r="S11" s="140" t="s">
        <v>73</v>
      </c>
      <c r="T11" s="140" t="s">
        <v>152</v>
      </c>
      <c r="U11" s="141" t="s">
        <v>140</v>
      </c>
      <c r="V11" s="142" t="s">
        <v>122</v>
      </c>
      <c r="W11" s="140" t="s">
        <v>211</v>
      </c>
      <c r="X11" s="143" t="s">
        <v>150</v>
      </c>
      <c r="Y11" s="158" t="s">
        <v>110</v>
      </c>
      <c r="Z11" s="142" t="s">
        <v>202</v>
      </c>
      <c r="AA11" s="140" t="s">
        <v>140</v>
      </c>
      <c r="AB11" s="140" t="s">
        <v>128</v>
      </c>
      <c r="AC11" s="141" t="s">
        <v>151</v>
      </c>
      <c r="AD11" s="142" t="s">
        <v>201</v>
      </c>
      <c r="AE11" s="140" t="s">
        <v>203</v>
      </c>
      <c r="AF11" s="143" t="s">
        <v>227</v>
      </c>
      <c r="AG11" s="155" t="s">
        <v>110</v>
      </c>
      <c r="AH11" s="142" t="s">
        <v>128</v>
      </c>
      <c r="AI11" s="140" t="s">
        <v>140</v>
      </c>
      <c r="AJ11" s="140" t="s">
        <v>147</v>
      </c>
      <c r="AK11" s="141" t="s">
        <v>152</v>
      </c>
      <c r="AL11" s="142" t="s">
        <v>114</v>
      </c>
      <c r="AM11" s="140" t="s">
        <v>135</v>
      </c>
      <c r="AN11" s="143" t="s">
        <v>168</v>
      </c>
      <c r="AO11" s="155" t="s">
        <v>36</v>
      </c>
      <c r="AP11" s="108">
        <v>1</v>
      </c>
      <c r="AQ11" s="109">
        <v>7</v>
      </c>
    </row>
    <row r="12" spans="1:43" ht="16.2" customHeight="1" x14ac:dyDescent="0.15">
      <c r="A12" s="138" t="str">
        <f>HLOOKUP(A11,教师安排!$B$1:$AE$27,ROW($B$3),0)</f>
        <v>刘慧</v>
      </c>
      <c r="B12" s="139" t="str">
        <f>IFERROR(VLOOKUP(B11,教师安排!$A:$AE,ROW(B11)/2,FALSE),"")&amp;""</f>
        <v>殷汶钧</v>
      </c>
      <c r="C12" s="140" t="str">
        <f>IFERROR(VLOOKUP(C11,教师安排!$A:$AE,ROW(C11)/2,FALSE),"")&amp;""</f>
        <v>杨帆</v>
      </c>
      <c r="D12" s="140" t="str">
        <f>IFERROR(VLOOKUP(D11,教师安排!$A:$AE,ROW(D11)/2,FALSE),"")&amp;""</f>
        <v>陈洲</v>
      </c>
      <c r="E12" s="141" t="str">
        <f>IFERROR(VLOOKUP(E11,教师安排!$A:$AE,ROW(E11)/2,FALSE),"")&amp;""</f>
        <v>任向华</v>
      </c>
      <c r="F12" s="142" t="str">
        <f>IFERROR(VLOOKUP(F11,教师安排!$A:$AE,ROW(F11)/2,FALSE),"")&amp;""</f>
        <v>杨帆</v>
      </c>
      <c r="G12" s="140" t="str">
        <f>IFERROR(VLOOKUP(G11,教师安排!$A:$AE,ROW(G11)/2,FALSE),"")&amp;""</f>
        <v>刘慧</v>
      </c>
      <c r="H12" s="143" t="str">
        <f>IFERROR(VLOOKUP(H11,教师安排!$A:$AE,ROW(H11)/2,FALSE),"")&amp;""</f>
        <v>丁素娟</v>
      </c>
      <c r="I12" s="155" t="str">
        <f>IFERROR(VLOOKUP(I11,教师安排!$A:$AE,ROW(I11)/2,FALSE),"")&amp;""</f>
        <v/>
      </c>
      <c r="J12" s="142" t="str">
        <f>IFERROR(VLOOKUP(J11,教师安排!$A:$AE,ROW(J11)/2,FALSE),"")&amp;""</f>
        <v>刘慧</v>
      </c>
      <c r="K12" s="140" t="str">
        <f>IFERROR(VLOOKUP(K11,教师安排!$A:$AE,ROW(K11)/2,FALSE),"")&amp;""</f>
        <v>杨帆</v>
      </c>
      <c r="L12" s="140" t="str">
        <f>IFERROR(VLOOKUP(L11,教师安排!$A:$AE,ROW(L11)/2,FALSE),"")&amp;""</f>
        <v>张嘉诚</v>
      </c>
      <c r="M12" s="141" t="str">
        <f>IFERROR(VLOOKUP(M11,教师安排!$A:$AE,ROW(M11)/2,FALSE),"")&amp;""</f>
        <v>殷汶钧</v>
      </c>
      <c r="N12" s="142" t="str">
        <f>IFERROR(VLOOKUP(N11,教师安排!$A:$AE,ROW(N11)/2,FALSE),"")&amp;""</f>
        <v>李云玉</v>
      </c>
      <c r="O12" s="140" t="str">
        <f>IFERROR(VLOOKUP(O11,教师安排!$A:$AE,ROW(O11)/2,FALSE),"")&amp;""</f>
        <v>丁素娟</v>
      </c>
      <c r="P12" s="143" t="str">
        <f>IFERROR(VLOOKUP(P11,教师安排!$A:$AE,ROW(P11)/2,FALSE),"")&amp;""</f>
        <v>戈烙印</v>
      </c>
      <c r="Q12" s="155" t="str">
        <f>IFERROR(VLOOKUP(Q11,教师安排!$A:$AE,ROW(Q11)/2,FALSE),"")&amp;""</f>
        <v>顾佳萍</v>
      </c>
      <c r="R12" s="142" t="str">
        <f>IFERROR(VLOOKUP(R11,教师安排!$A:$AE,ROW(R11)/2,FALSE),"")&amp;""</f>
        <v>殷汶钧</v>
      </c>
      <c r="S12" s="140" t="str">
        <f>IFERROR(VLOOKUP(S11,教师安排!$A:$AE,ROW(S11)/2,FALSE),"")&amp;""</f>
        <v>戈烙印</v>
      </c>
      <c r="T12" s="140" t="str">
        <f>IFERROR(VLOOKUP(T11,教师安排!$A:$AE,ROW(T11)/2,FALSE),"")&amp;""</f>
        <v>杨帆</v>
      </c>
      <c r="U12" s="141" t="str">
        <f>IFERROR(VLOOKUP(U11,教师安排!$A:$AE,ROW(U11)/2,FALSE),"")&amp;""</f>
        <v>刘慧</v>
      </c>
      <c r="V12" s="142" t="str">
        <f>IFERROR(VLOOKUP(V11,教师安排!$A:$AE,ROW(V11)/2,FALSE),"")&amp;""</f>
        <v>陈洲</v>
      </c>
      <c r="W12" s="140" t="str">
        <f>IFERROR(VLOOKUP(W11,教师安排!$A:$AE,ROW(W11)/2,FALSE),"")&amp;""</f>
        <v>刘慧</v>
      </c>
      <c r="X12" s="143" t="str">
        <f>IFERROR(VLOOKUP(X11,教师安排!$A:$AE,ROW(X11)/2,FALSE),"")&amp;""</f>
        <v/>
      </c>
      <c r="Y12" s="155" t="str">
        <f>IFERROR(VLOOKUP(Y11,教师安排!$A:$AE,ROW(Y11)/2,FALSE),"")&amp;""</f>
        <v/>
      </c>
      <c r="Z12" s="142" t="str">
        <f>IFERROR(VLOOKUP(Z11,教师安排!$A:$AE,ROW(Z11)/2,FALSE),"")&amp;""</f>
        <v>杨帆</v>
      </c>
      <c r="AA12" s="140" t="str">
        <f>IFERROR(VLOOKUP(AA11,教师安排!$A:$AE,ROW(AA11)/2,FALSE),"")&amp;""</f>
        <v>刘慧</v>
      </c>
      <c r="AB12" s="140" t="str">
        <f>IFERROR(VLOOKUP(AB11,教师安排!$A:$AE,ROW(AB11)/2,FALSE),"")&amp;""</f>
        <v>殷汶钧</v>
      </c>
      <c r="AC12" s="141" t="str">
        <f>IFERROR(VLOOKUP(AC11,教师安排!$A:$AE,ROW(AC11)/2,FALSE),"")&amp;""</f>
        <v>冯维佳</v>
      </c>
      <c r="AD12" s="142" t="str">
        <f>IFERROR(VLOOKUP(AD11,教师安排!$A:$AE,ROW(AD11)/2,FALSE),"")&amp;""</f>
        <v>陈洲</v>
      </c>
      <c r="AE12" s="140" t="str">
        <f>IFERROR(VLOOKUP(AE11,教师安排!$A:$AE,ROW(AE11)/2,FALSE),"")&amp;""</f>
        <v>张嘉诚</v>
      </c>
      <c r="AF12" s="143" t="str">
        <f>IFERROR(VLOOKUP(AF11,教师安排!$A:$AE,ROW(AF11)/2,FALSE),"")&amp;""</f>
        <v>符苏琳</v>
      </c>
      <c r="AG12" s="155" t="str">
        <f>IFERROR(VLOOKUP(AG11,教师安排!$A:$AE,ROW(AG11)/2,FALSE),"")&amp;""</f>
        <v/>
      </c>
      <c r="AH12" s="142" t="str">
        <f>IFERROR(VLOOKUP(AH11,教师安排!$A:$AE,ROW(AH11)/2,FALSE),"")&amp;""</f>
        <v>殷汶钧</v>
      </c>
      <c r="AI12" s="140" t="str">
        <f>IFERROR(VLOOKUP(AI11,教师安排!$A:$AE,ROW(AI11)/2,FALSE),"")&amp;""</f>
        <v>刘慧</v>
      </c>
      <c r="AJ12" s="140" t="str">
        <f>IFERROR(VLOOKUP(AJ11,教师安排!$A:$AE,ROW(AJ11)/2,FALSE),"")&amp;""</f>
        <v>李云玉</v>
      </c>
      <c r="AK12" s="141" t="str">
        <f>IFERROR(VLOOKUP(AK11,教师安排!$A:$AE,ROW(AK11)/2,FALSE),"")&amp;""</f>
        <v>杨帆</v>
      </c>
      <c r="AL12" s="142" t="str">
        <f>IFERROR(VLOOKUP(AL11,教师安排!$A:$AE,ROW(AL11)/2,FALSE),"")&amp;""</f>
        <v>杨帆</v>
      </c>
      <c r="AM12" s="140" t="str">
        <f>IFERROR(VLOOKUP(AM11,教师安排!$A:$AE,ROW(AM11)/2,FALSE),"")&amp;""</f>
        <v>丁素娟</v>
      </c>
      <c r="AN12" s="143" t="str">
        <f>IFERROR(VLOOKUP(AN11,教师安排!$A:$AE,ROW(AN11)/2,FALSE),"")&amp;""</f>
        <v>殷汶钧</v>
      </c>
      <c r="AO12" s="155" t="str">
        <f>IFERROR(VLOOKUP(AO11,教师安排!$A:$AE,ROW(AO11)/2,FALSE),"")&amp;""</f>
        <v>赵正伟</v>
      </c>
      <c r="AP12" s="110">
        <v>0</v>
      </c>
      <c r="AQ12" s="111">
        <v>8</v>
      </c>
    </row>
    <row r="13" spans="1:43" ht="16.2" customHeight="1" x14ac:dyDescent="0.15">
      <c r="A13" s="138" t="str">
        <f>INDEX(教师安排!$B$1:$AE$1,ROW(教师安排!A5))</f>
        <v>七5</v>
      </c>
      <c r="B13" s="139" t="s">
        <v>128</v>
      </c>
      <c r="C13" s="140" t="s">
        <v>152</v>
      </c>
      <c r="D13" s="140" t="s">
        <v>122</v>
      </c>
      <c r="E13" s="141" t="s">
        <v>165</v>
      </c>
      <c r="F13" s="142" t="s">
        <v>135</v>
      </c>
      <c r="G13" s="140" t="s">
        <v>147</v>
      </c>
      <c r="H13" s="143" t="s">
        <v>140</v>
      </c>
      <c r="I13" s="155" t="s">
        <v>36</v>
      </c>
      <c r="J13" s="142" t="s">
        <v>140</v>
      </c>
      <c r="K13" s="140" t="s">
        <v>122</v>
      </c>
      <c r="L13" s="140" t="s">
        <v>128</v>
      </c>
      <c r="M13" s="141" t="s">
        <v>152</v>
      </c>
      <c r="N13" s="142" t="s">
        <v>168</v>
      </c>
      <c r="O13" s="140" t="s">
        <v>114</v>
      </c>
      <c r="P13" s="143" t="s">
        <v>210</v>
      </c>
      <c r="Q13" s="155" t="s">
        <v>110</v>
      </c>
      <c r="R13" s="142" t="s">
        <v>80</v>
      </c>
      <c r="S13" s="140" t="s">
        <v>128</v>
      </c>
      <c r="T13" s="140" t="s">
        <v>152</v>
      </c>
      <c r="U13" s="141" t="s">
        <v>227</v>
      </c>
      <c r="V13" s="142" t="s">
        <v>208</v>
      </c>
      <c r="W13" s="140" t="s">
        <v>211</v>
      </c>
      <c r="X13" s="143" t="s">
        <v>150</v>
      </c>
      <c r="Y13" s="158" t="s">
        <v>110</v>
      </c>
      <c r="Z13" s="142" t="s">
        <v>140</v>
      </c>
      <c r="AA13" s="140" t="s">
        <v>206</v>
      </c>
      <c r="AB13" s="140" t="s">
        <v>202</v>
      </c>
      <c r="AC13" s="141" t="s">
        <v>128</v>
      </c>
      <c r="AD13" s="142" t="s">
        <v>165</v>
      </c>
      <c r="AE13" s="140" t="s">
        <v>135</v>
      </c>
      <c r="AF13" s="143" t="s">
        <v>147</v>
      </c>
      <c r="AG13" s="155" t="s">
        <v>219</v>
      </c>
      <c r="AH13" s="142" t="s">
        <v>128</v>
      </c>
      <c r="AI13" s="140" t="s">
        <v>152</v>
      </c>
      <c r="AJ13" s="140" t="s">
        <v>122</v>
      </c>
      <c r="AK13" s="141" t="s">
        <v>140</v>
      </c>
      <c r="AL13" s="142" t="s">
        <v>135</v>
      </c>
      <c r="AM13" s="140" t="s">
        <v>114</v>
      </c>
      <c r="AN13" s="143" t="s">
        <v>73</v>
      </c>
      <c r="AO13" s="155" t="s">
        <v>166</v>
      </c>
      <c r="AP13" s="108">
        <v>1</v>
      </c>
      <c r="AQ13" s="109">
        <v>9</v>
      </c>
    </row>
    <row r="14" spans="1:43" ht="16.2" customHeight="1" x14ac:dyDescent="0.15">
      <c r="A14" s="138" t="str">
        <f>HLOOKUP(A13,教师安排!$B$1:$AE$27,ROW($B$3),0)</f>
        <v>庄银洁</v>
      </c>
      <c r="B14" s="139" t="str">
        <f>IFERROR(VLOOKUP(B13,教师安排!$A:$AE,ROW(B13)/2,FALSE),"")&amp;""</f>
        <v>赵正伟</v>
      </c>
      <c r="C14" s="140" t="str">
        <f>IFERROR(VLOOKUP(C13,教师安排!$A:$AE,ROW(C13)/2,FALSE),"")&amp;""</f>
        <v>张银全</v>
      </c>
      <c r="D14" s="140" t="str">
        <f>IFERROR(VLOOKUP(D13,教师安排!$A:$AE,ROW(D13)/2,FALSE),"")&amp;""</f>
        <v>任俊平</v>
      </c>
      <c r="E14" s="141" t="str">
        <f>IFERROR(VLOOKUP(E13,教师安排!$A:$AE,ROW(E13)/2,FALSE),"")&amp;""</f>
        <v>张嘉诚</v>
      </c>
      <c r="F14" s="142" t="str">
        <f>IFERROR(VLOOKUP(F13,教师安排!$A:$AE,ROW(F13)/2,FALSE),"")&amp;""</f>
        <v>杨俊</v>
      </c>
      <c r="G14" s="140" t="str">
        <f>IFERROR(VLOOKUP(G13,教师安排!$A:$AE,ROW(G13)/2,FALSE),"")&amp;""</f>
        <v>李云玉</v>
      </c>
      <c r="H14" s="143" t="str">
        <f>IFERROR(VLOOKUP(H13,教师安排!$A:$AE,ROW(H13)/2,FALSE),"")&amp;""</f>
        <v>庄银洁</v>
      </c>
      <c r="I14" s="155" t="str">
        <f>IFERROR(VLOOKUP(I13,教师安排!$A:$AE,ROW(I13)/2,FALSE),"")&amp;""</f>
        <v>赵正伟</v>
      </c>
      <c r="J14" s="142" t="str">
        <f>IFERROR(VLOOKUP(J13,教师安排!$A:$AE,ROW(J13)/2,FALSE),"")&amp;""</f>
        <v>庄银洁</v>
      </c>
      <c r="K14" s="140" t="str">
        <f>IFERROR(VLOOKUP(K13,教师安排!$A:$AE,ROW(K13)/2,FALSE),"")&amp;""</f>
        <v>任俊平</v>
      </c>
      <c r="L14" s="140" t="str">
        <f>IFERROR(VLOOKUP(L13,教师安排!$A:$AE,ROW(L13)/2,FALSE),"")&amp;""</f>
        <v>赵正伟</v>
      </c>
      <c r="M14" s="141" t="str">
        <f>IFERROR(VLOOKUP(M13,教师安排!$A:$AE,ROW(M13)/2,FALSE),"")&amp;""</f>
        <v>张银全</v>
      </c>
      <c r="N14" s="142" t="str">
        <f>IFERROR(VLOOKUP(N13,教师安排!$A:$AE,ROW(N13)/2,FALSE),"")&amp;""</f>
        <v>赵正伟</v>
      </c>
      <c r="O14" s="140" t="str">
        <f>IFERROR(VLOOKUP(O13,教师安排!$A:$AE,ROW(O13)/2,FALSE),"")&amp;""</f>
        <v>刘永明</v>
      </c>
      <c r="P14" s="143" t="str">
        <f>IFERROR(VLOOKUP(P13,教师安排!$A:$AE,ROW(P13)/2,FALSE),"")&amp;""</f>
        <v>任向华</v>
      </c>
      <c r="Q14" s="155" t="str">
        <f>IFERROR(VLOOKUP(Q13,教师安排!$A:$AE,ROW(Q13)/2,FALSE),"")&amp;""</f>
        <v/>
      </c>
      <c r="R14" s="142" t="str">
        <f>IFERROR(VLOOKUP(R13,教师安排!$A:$AE,ROW(R13)/2,FALSE),"")&amp;""</f>
        <v>庄银洁</v>
      </c>
      <c r="S14" s="140" t="str">
        <f>IFERROR(VLOOKUP(S13,教师安排!$A:$AE,ROW(S13)/2,FALSE),"")&amp;""</f>
        <v>赵正伟</v>
      </c>
      <c r="T14" s="140" t="str">
        <f>IFERROR(VLOOKUP(T13,教师安排!$A:$AE,ROW(T13)/2,FALSE),"")&amp;""</f>
        <v>张银全</v>
      </c>
      <c r="U14" s="141" t="str">
        <f>IFERROR(VLOOKUP(U13,教师安排!$A:$AE,ROW(U13)/2,FALSE),"")&amp;""</f>
        <v>符苏琳</v>
      </c>
      <c r="V14" s="142" t="str">
        <f>IFERROR(VLOOKUP(V13,教师安排!$A:$AE,ROW(V13)/2,FALSE),"")&amp;""</f>
        <v>戈烙印</v>
      </c>
      <c r="W14" s="140" t="str">
        <f>IFERROR(VLOOKUP(W13,教师安排!$A:$AE,ROW(W13)/2,FALSE),"")&amp;""</f>
        <v>庄银洁</v>
      </c>
      <c r="X14" s="143" t="str">
        <f>IFERROR(VLOOKUP(X13,教师安排!$A:$AE,ROW(X13)/2,FALSE),"")&amp;""</f>
        <v/>
      </c>
      <c r="Y14" s="155" t="str">
        <f>IFERROR(VLOOKUP(Y13,教师安排!$A:$AE,ROW(Y13)/2,FALSE),"")&amp;""</f>
        <v/>
      </c>
      <c r="Z14" s="142" t="str">
        <f>IFERROR(VLOOKUP(Z13,教师安排!$A:$AE,ROW(Z13)/2,FALSE),"")&amp;""</f>
        <v>庄银洁</v>
      </c>
      <c r="AA14" s="140" t="str">
        <f>IFERROR(VLOOKUP(AA13,教师安排!$A:$AE,ROW(AA13)/2,FALSE),"")&amp;""</f>
        <v>冯维佳</v>
      </c>
      <c r="AB14" s="140" t="str">
        <f>IFERROR(VLOOKUP(AB13,教师安排!$A:$AE,ROW(AB13)/2,FALSE),"")&amp;""</f>
        <v>张银全</v>
      </c>
      <c r="AC14" s="141" t="str">
        <f>IFERROR(VLOOKUP(AC13,教师安排!$A:$AE,ROW(AC13)/2,FALSE),"")&amp;""</f>
        <v>赵正伟</v>
      </c>
      <c r="AD14" s="142" t="str">
        <f>IFERROR(VLOOKUP(AD13,教师安排!$A:$AE,ROW(AD13)/2,FALSE),"")&amp;""</f>
        <v>张嘉诚</v>
      </c>
      <c r="AE14" s="140" t="str">
        <f>IFERROR(VLOOKUP(AE13,教师安排!$A:$AE,ROW(AE13)/2,FALSE),"")&amp;""</f>
        <v>杨俊</v>
      </c>
      <c r="AF14" s="143" t="str">
        <f>IFERROR(VLOOKUP(AF13,教师安排!$A:$AE,ROW(AF13)/2,FALSE),"")&amp;""</f>
        <v>李云玉</v>
      </c>
      <c r="AG14" s="155" t="str">
        <f>IFERROR(VLOOKUP(AG13,教师安排!$A:$AE,ROW(AG13)/2,FALSE),"")&amp;""</f>
        <v>仲羚</v>
      </c>
      <c r="AH14" s="142" t="str">
        <f>IFERROR(VLOOKUP(AH13,教师安排!$A:$AE,ROW(AH13)/2,FALSE),"")&amp;""</f>
        <v>赵正伟</v>
      </c>
      <c r="AI14" s="140" t="str">
        <f>IFERROR(VLOOKUP(AI13,教师安排!$A:$AE,ROW(AI13)/2,FALSE),"")&amp;""</f>
        <v>张银全</v>
      </c>
      <c r="AJ14" s="140" t="str">
        <f>IFERROR(VLOOKUP(AJ13,教师安排!$A:$AE,ROW(AJ13)/2,FALSE),"")&amp;""</f>
        <v>任俊平</v>
      </c>
      <c r="AK14" s="141" t="str">
        <f>IFERROR(VLOOKUP(AK13,教师安排!$A:$AE,ROW(AK13)/2,FALSE),"")&amp;""</f>
        <v>庄银洁</v>
      </c>
      <c r="AL14" s="142" t="str">
        <f>IFERROR(VLOOKUP(AL13,教师安排!$A:$AE,ROW(AL13)/2,FALSE),"")&amp;""</f>
        <v>杨俊</v>
      </c>
      <c r="AM14" s="140" t="str">
        <f>IFERROR(VLOOKUP(AM13,教师安排!$A:$AE,ROW(AM13)/2,FALSE),"")&amp;""</f>
        <v>刘永明</v>
      </c>
      <c r="AN14" s="143" t="str">
        <f>IFERROR(VLOOKUP(AN13,教师安排!$A:$AE,ROW(AN13)/2,FALSE),"")&amp;""</f>
        <v>戈烙印</v>
      </c>
      <c r="AO14" s="155" t="str">
        <f>IFERROR(VLOOKUP(AO13,教师安排!$A:$AE,ROW(AO13)/2,FALSE),"")&amp;""</f>
        <v/>
      </c>
      <c r="AP14" s="110">
        <v>0</v>
      </c>
      <c r="AQ14" s="111">
        <v>10</v>
      </c>
    </row>
    <row r="15" spans="1:43" ht="16.2" customHeight="1" x14ac:dyDescent="0.15">
      <c r="A15" s="138" t="str">
        <f>INDEX(教师安排!$B$1:$AE$1,ROW(教师安排!A6))</f>
        <v>七6</v>
      </c>
      <c r="B15" s="139" t="s">
        <v>128</v>
      </c>
      <c r="C15" s="140" t="s">
        <v>140</v>
      </c>
      <c r="D15" s="140" t="s">
        <v>73</v>
      </c>
      <c r="E15" s="141" t="s">
        <v>165</v>
      </c>
      <c r="F15" s="142" t="s">
        <v>152</v>
      </c>
      <c r="G15" s="140" t="s">
        <v>135</v>
      </c>
      <c r="H15" s="143" t="s">
        <v>122</v>
      </c>
      <c r="I15" s="155" t="s">
        <v>219</v>
      </c>
      <c r="J15" s="142" t="s">
        <v>128</v>
      </c>
      <c r="K15" s="140" t="s">
        <v>152</v>
      </c>
      <c r="L15" s="140" t="s">
        <v>147</v>
      </c>
      <c r="M15" s="141" t="s">
        <v>216</v>
      </c>
      <c r="N15" s="142" t="s">
        <v>73</v>
      </c>
      <c r="O15" s="140" t="s">
        <v>140</v>
      </c>
      <c r="P15" s="143" t="s">
        <v>230</v>
      </c>
      <c r="Q15" s="155" t="s">
        <v>110</v>
      </c>
      <c r="R15" s="142" t="s">
        <v>120</v>
      </c>
      <c r="S15" s="140" t="s">
        <v>202</v>
      </c>
      <c r="T15" s="140" t="s">
        <v>128</v>
      </c>
      <c r="U15" s="141" t="s">
        <v>209</v>
      </c>
      <c r="V15" s="142" t="s">
        <v>135</v>
      </c>
      <c r="W15" s="140" t="s">
        <v>211</v>
      </c>
      <c r="X15" s="143" t="s">
        <v>150</v>
      </c>
      <c r="Y15" s="155" t="s">
        <v>36</v>
      </c>
      <c r="Z15" s="142" t="s">
        <v>80</v>
      </c>
      <c r="AA15" s="140" t="s">
        <v>152</v>
      </c>
      <c r="AB15" s="140" t="s">
        <v>114</v>
      </c>
      <c r="AC15" s="141" t="s">
        <v>128</v>
      </c>
      <c r="AD15" s="142" t="s">
        <v>122</v>
      </c>
      <c r="AE15" s="140" t="s">
        <v>165</v>
      </c>
      <c r="AF15" s="143" t="s">
        <v>151</v>
      </c>
      <c r="AG15" s="155" t="s">
        <v>110</v>
      </c>
      <c r="AH15" s="142" t="s">
        <v>128</v>
      </c>
      <c r="AI15" s="140" t="s">
        <v>140</v>
      </c>
      <c r="AJ15" s="140" t="s">
        <v>202</v>
      </c>
      <c r="AK15" s="141" t="s">
        <v>135</v>
      </c>
      <c r="AL15" s="142" t="s">
        <v>147</v>
      </c>
      <c r="AM15" s="140" t="s">
        <v>201</v>
      </c>
      <c r="AN15" s="143" t="s">
        <v>111</v>
      </c>
      <c r="AO15" s="155" t="s">
        <v>166</v>
      </c>
      <c r="AP15" s="108">
        <v>1</v>
      </c>
      <c r="AQ15" s="109">
        <v>11</v>
      </c>
    </row>
    <row r="16" spans="1:43" ht="16.2" customHeight="1" x14ac:dyDescent="0.15">
      <c r="A16" s="138" t="str">
        <f>HLOOKUP(A15,教师安排!$B$1:$AE$27,ROW($B$3),0)</f>
        <v>颜梅英</v>
      </c>
      <c r="B16" s="139" t="str">
        <f>IFERROR(VLOOKUP(B15,教师安排!$A:$AE,ROW(B15)/2,FALSE),"")&amp;""</f>
        <v>丁美华</v>
      </c>
      <c r="C16" s="140" t="str">
        <f>IFERROR(VLOOKUP(C15,教师安排!$A:$AE,ROW(C15)/2,FALSE),"")&amp;""</f>
        <v>陈影</v>
      </c>
      <c r="D16" s="140" t="str">
        <f>IFERROR(VLOOKUP(D15,教师安排!$A:$AE,ROW(D15)/2,FALSE),"")&amp;""</f>
        <v>戈烙印</v>
      </c>
      <c r="E16" s="141" t="str">
        <f>IFERROR(VLOOKUP(E15,教师安排!$A:$AE,ROW(E15)/2,FALSE),"")&amp;""</f>
        <v>孙洪宇</v>
      </c>
      <c r="F16" s="142" t="str">
        <f>IFERROR(VLOOKUP(F15,教师安排!$A:$AE,ROW(F15)/2,FALSE),"")&amp;""</f>
        <v>颜梅英</v>
      </c>
      <c r="G16" s="140" t="str">
        <f>IFERROR(VLOOKUP(G15,教师安排!$A:$AE,ROW(G15)/2,FALSE),"")&amp;""</f>
        <v>杨俊</v>
      </c>
      <c r="H16" s="143" t="str">
        <f>IFERROR(VLOOKUP(H15,教师安排!$A:$AE,ROW(H15)/2,FALSE),"")&amp;""</f>
        <v>沈彩霞</v>
      </c>
      <c r="I16" s="155" t="str">
        <f>IFERROR(VLOOKUP(I15,教师安排!$A:$AE,ROW(I15)/2,FALSE),"")&amp;""</f>
        <v>周小莉</v>
      </c>
      <c r="J16" s="142" t="str">
        <f>IFERROR(VLOOKUP(J15,教师安排!$A:$AE,ROW(J15)/2,FALSE),"")&amp;""</f>
        <v>丁美华</v>
      </c>
      <c r="K16" s="140" t="str">
        <f>IFERROR(VLOOKUP(K15,教师安排!$A:$AE,ROW(K15)/2,FALSE),"")&amp;""</f>
        <v>颜梅英</v>
      </c>
      <c r="L16" s="140" t="str">
        <f>IFERROR(VLOOKUP(L15,教师安排!$A:$AE,ROW(L15)/2,FALSE),"")&amp;""</f>
        <v>李云玉</v>
      </c>
      <c r="M16" s="141" t="str">
        <f>IFERROR(VLOOKUP(M15,教师安排!$A:$AE,ROW(M15)/2,FALSE),"")&amp;""</f>
        <v>刘永明</v>
      </c>
      <c r="N16" s="142" t="str">
        <f>IFERROR(VLOOKUP(N15,教师安排!$A:$AE,ROW(N15)/2,FALSE),"")&amp;""</f>
        <v>戈烙印</v>
      </c>
      <c r="O16" s="140" t="str">
        <f>IFERROR(VLOOKUP(O15,教师安排!$A:$AE,ROW(O15)/2,FALSE),"")&amp;""</f>
        <v>陈影</v>
      </c>
      <c r="P16" s="143" t="str">
        <f>IFERROR(VLOOKUP(P15,教师安排!$A:$AE,ROW(P15)/2,FALSE),"")&amp;""</f>
        <v>丁美华</v>
      </c>
      <c r="Q16" s="155" t="str">
        <f>IFERROR(VLOOKUP(Q15,教师安排!$A:$AE,ROW(Q15)/2,FALSE),"")&amp;""</f>
        <v/>
      </c>
      <c r="R16" s="142" t="str">
        <f>IFERROR(VLOOKUP(R15,教师安排!$A:$AE,ROW(R15)/2,FALSE),"")&amp;""</f>
        <v>任向华</v>
      </c>
      <c r="S16" s="140" t="str">
        <f>IFERROR(VLOOKUP(S15,教师安排!$A:$AE,ROW(S15)/2,FALSE),"")&amp;""</f>
        <v>颜梅英</v>
      </c>
      <c r="T16" s="140" t="str">
        <f>IFERROR(VLOOKUP(T15,教师安排!$A:$AE,ROW(T15)/2,FALSE),"")&amp;""</f>
        <v>丁美华</v>
      </c>
      <c r="U16" s="141" t="str">
        <f>IFERROR(VLOOKUP(U15,教师安排!$A:$AE,ROW(U15)/2,FALSE),"")&amp;""</f>
        <v>陈影</v>
      </c>
      <c r="V16" s="142" t="str">
        <f>IFERROR(VLOOKUP(V15,教师安排!$A:$AE,ROW(V15)/2,FALSE),"")&amp;""</f>
        <v>杨俊</v>
      </c>
      <c r="W16" s="140" t="str">
        <f>IFERROR(VLOOKUP(W15,教师安排!$A:$AE,ROW(W15)/2,FALSE),"")&amp;""</f>
        <v>颜梅英</v>
      </c>
      <c r="X16" s="143" t="str">
        <f>IFERROR(VLOOKUP(X15,教师安排!$A:$AE,ROW(X15)/2,FALSE),"")&amp;""</f>
        <v/>
      </c>
      <c r="Y16" s="155" t="str">
        <f>IFERROR(VLOOKUP(Y15,教师安排!$A:$AE,ROW(Y15)/2,FALSE),"")&amp;""</f>
        <v>奚双喜</v>
      </c>
      <c r="Z16" s="142" t="str">
        <f>IFERROR(VLOOKUP(Z15,教师安排!$A:$AE,ROW(Z15)/2,FALSE),"")&amp;""</f>
        <v>陈影</v>
      </c>
      <c r="AA16" s="140" t="str">
        <f>IFERROR(VLOOKUP(AA15,教师安排!$A:$AE,ROW(AA15)/2,FALSE),"")&amp;""</f>
        <v>颜梅英</v>
      </c>
      <c r="AB16" s="140" t="str">
        <f>IFERROR(VLOOKUP(AB15,教师安排!$A:$AE,ROW(AB15)/2,FALSE),"")&amp;""</f>
        <v>刘永明</v>
      </c>
      <c r="AC16" s="141" t="str">
        <f>IFERROR(VLOOKUP(AC15,教师安排!$A:$AE,ROW(AC15)/2,FALSE),"")&amp;""</f>
        <v>丁美华</v>
      </c>
      <c r="AD16" s="142" t="str">
        <f>IFERROR(VLOOKUP(AD15,教师安排!$A:$AE,ROW(AD15)/2,FALSE),"")&amp;""</f>
        <v>沈彩霞</v>
      </c>
      <c r="AE16" s="140" t="str">
        <f>IFERROR(VLOOKUP(AE15,教师安排!$A:$AE,ROW(AE15)/2,FALSE),"")&amp;""</f>
        <v>孙洪宇</v>
      </c>
      <c r="AF16" s="143" t="str">
        <f>IFERROR(VLOOKUP(AF15,教师安排!$A:$AE,ROW(AF15)/2,FALSE),"")&amp;""</f>
        <v>冯维佳</v>
      </c>
      <c r="AG16" s="155" t="str">
        <f>IFERROR(VLOOKUP(AG15,教师安排!$A:$AE,ROW(AG15)/2,FALSE),"")&amp;""</f>
        <v/>
      </c>
      <c r="AH16" s="142" t="str">
        <f>IFERROR(VLOOKUP(AH15,教师安排!$A:$AE,ROW(AH15)/2,FALSE),"")&amp;""</f>
        <v>丁美华</v>
      </c>
      <c r="AI16" s="140" t="str">
        <f>IFERROR(VLOOKUP(AI15,教师安排!$A:$AE,ROW(AI15)/2,FALSE),"")&amp;""</f>
        <v>陈影</v>
      </c>
      <c r="AJ16" s="140" t="str">
        <f>IFERROR(VLOOKUP(AJ15,教师安排!$A:$AE,ROW(AJ15)/2,FALSE),"")&amp;""</f>
        <v>颜梅英</v>
      </c>
      <c r="AK16" s="141" t="str">
        <f>IFERROR(VLOOKUP(AK15,教师安排!$A:$AE,ROW(AK15)/2,FALSE),"")&amp;""</f>
        <v>杨俊</v>
      </c>
      <c r="AL16" s="142" t="str">
        <f>IFERROR(VLOOKUP(AL15,教师安排!$A:$AE,ROW(AL15)/2,FALSE),"")&amp;""</f>
        <v>李云玉</v>
      </c>
      <c r="AM16" s="140" t="str">
        <f>IFERROR(VLOOKUP(AM15,教师安排!$A:$AE,ROW(AM15)/2,FALSE),"")&amp;""</f>
        <v>沈彩霞</v>
      </c>
      <c r="AN16" s="143" t="str">
        <f>IFERROR(VLOOKUP(AN15,教师安排!$A:$AE,ROW(AN15)/2,FALSE),"")&amp;""</f>
        <v>陈仁年</v>
      </c>
      <c r="AO16" s="155" t="str">
        <f>IFERROR(VLOOKUP(AO15,教师安排!$A:$AE,ROW(AO15)/2,FALSE),"")&amp;""</f>
        <v/>
      </c>
      <c r="AP16" s="110">
        <v>0</v>
      </c>
      <c r="AQ16" s="111">
        <v>12</v>
      </c>
    </row>
    <row r="17" spans="1:43" ht="16.2" customHeight="1" x14ac:dyDescent="0.15">
      <c r="A17" s="138" t="str">
        <f>INDEX(教师安排!$B$1:$AE$1,ROW(教师安排!A7))</f>
        <v>七7</v>
      </c>
      <c r="B17" s="139" t="s">
        <v>216</v>
      </c>
      <c r="C17" s="140" t="s">
        <v>202</v>
      </c>
      <c r="D17" s="140" t="s">
        <v>218</v>
      </c>
      <c r="E17" s="141" t="s">
        <v>147</v>
      </c>
      <c r="F17" s="142" t="s">
        <v>135</v>
      </c>
      <c r="G17" s="140" t="s">
        <v>140</v>
      </c>
      <c r="H17" s="143" t="s">
        <v>73</v>
      </c>
      <c r="I17" s="155" t="s">
        <v>219</v>
      </c>
      <c r="J17" s="142" t="s">
        <v>128</v>
      </c>
      <c r="K17" s="140" t="s">
        <v>140</v>
      </c>
      <c r="L17" s="140" t="s">
        <v>227</v>
      </c>
      <c r="M17" s="141" t="s">
        <v>202</v>
      </c>
      <c r="N17" s="142" t="s">
        <v>168</v>
      </c>
      <c r="O17" s="140" t="s">
        <v>122</v>
      </c>
      <c r="P17" s="143" t="s">
        <v>203</v>
      </c>
      <c r="Q17" s="155" t="s">
        <v>110</v>
      </c>
      <c r="R17" s="142" t="s">
        <v>140</v>
      </c>
      <c r="S17" s="140" t="s">
        <v>218</v>
      </c>
      <c r="T17" s="140" t="s">
        <v>210</v>
      </c>
      <c r="U17" s="141" t="s">
        <v>202</v>
      </c>
      <c r="V17" s="142" t="s">
        <v>122</v>
      </c>
      <c r="W17" s="140" t="s">
        <v>211</v>
      </c>
      <c r="X17" s="143" t="s">
        <v>150</v>
      </c>
      <c r="Y17" s="158" t="s">
        <v>110</v>
      </c>
      <c r="Z17" s="142" t="s">
        <v>128</v>
      </c>
      <c r="AA17" s="140" t="s">
        <v>135</v>
      </c>
      <c r="AB17" s="140" t="s">
        <v>73</v>
      </c>
      <c r="AC17" s="141" t="s">
        <v>152</v>
      </c>
      <c r="AD17" s="142" t="s">
        <v>114</v>
      </c>
      <c r="AE17" s="140" t="s">
        <v>140</v>
      </c>
      <c r="AF17" s="143" t="s">
        <v>122</v>
      </c>
      <c r="AG17" s="155" t="s">
        <v>36</v>
      </c>
      <c r="AH17" s="142" t="s">
        <v>80</v>
      </c>
      <c r="AI17" s="140" t="s">
        <v>135</v>
      </c>
      <c r="AJ17" s="140" t="s">
        <v>128</v>
      </c>
      <c r="AK17" s="141" t="s">
        <v>147</v>
      </c>
      <c r="AL17" s="142" t="s">
        <v>151</v>
      </c>
      <c r="AM17" s="140" t="s">
        <v>165</v>
      </c>
      <c r="AN17" s="143" t="s">
        <v>202</v>
      </c>
      <c r="AO17" s="155" t="s">
        <v>228</v>
      </c>
      <c r="AP17" s="108">
        <v>1</v>
      </c>
      <c r="AQ17" s="109">
        <v>13</v>
      </c>
    </row>
    <row r="18" spans="1:43" ht="15.75" customHeight="1" x14ac:dyDescent="0.15">
      <c r="A18" s="138" t="str">
        <f>HLOOKUP(A17,教师安排!$B$1:$AE$27,ROW($B$3),0)</f>
        <v>殷汶钧</v>
      </c>
      <c r="B18" s="139" t="str">
        <f>IFERROR(VLOOKUP(B17,教师安排!$A:$AE,ROW(B17)/2,FALSE),"")&amp;""</f>
        <v>杨丽</v>
      </c>
      <c r="C18" s="140" t="str">
        <f>IFERROR(VLOOKUP(C17,教师安排!$A:$AE,ROW(C17)/2,FALSE),"")&amp;""</f>
        <v>颜梅英</v>
      </c>
      <c r="D18" s="140" t="str">
        <f>IFERROR(VLOOKUP(D17,教师安排!$A:$AE,ROW(D17)/2,FALSE),"")&amp;""</f>
        <v>殷汶钧</v>
      </c>
      <c r="E18" s="141" t="str">
        <f>IFERROR(VLOOKUP(E17,教师安排!$A:$AE,ROW(E17)/2,FALSE),"")&amp;""</f>
        <v>李云玉</v>
      </c>
      <c r="F18" s="142" t="str">
        <f>IFERROR(VLOOKUP(F17,教师安排!$A:$AE,ROW(F17)/2,FALSE),"")&amp;""</f>
        <v>周春霞</v>
      </c>
      <c r="G18" s="140" t="str">
        <f>IFERROR(VLOOKUP(G17,教师安排!$A:$AE,ROW(G17)/2,FALSE),"")&amp;""</f>
        <v>刘翩翩</v>
      </c>
      <c r="H18" s="143" t="str">
        <f>IFERROR(VLOOKUP(H17,教师安排!$A:$AE,ROW(H17)/2,FALSE),"")&amp;""</f>
        <v>戈烙印</v>
      </c>
      <c r="I18" s="155" t="str">
        <f>IFERROR(VLOOKUP(I17,教师安排!$A:$AE,ROW(I17)/2,FALSE),"")&amp;""</f>
        <v>毛晓玲</v>
      </c>
      <c r="J18" s="142" t="str">
        <f>IFERROR(VLOOKUP(J17,教师安排!$A:$AE,ROW(J17)/2,FALSE),"")&amp;""</f>
        <v>殷汶钧</v>
      </c>
      <c r="K18" s="140" t="str">
        <f>IFERROR(VLOOKUP(K17,教师安排!$A:$AE,ROW(K17)/2,FALSE),"")&amp;""</f>
        <v>刘翩翩</v>
      </c>
      <c r="L18" s="140" t="str">
        <f>IFERROR(VLOOKUP(L17,教师安排!$A:$AE,ROW(L17)/2,FALSE),"")&amp;""</f>
        <v>蒋瑞琴</v>
      </c>
      <c r="M18" s="141" t="str">
        <f>IFERROR(VLOOKUP(M17,教师安排!$A:$AE,ROW(M17)/2,FALSE),"")&amp;""</f>
        <v>颜梅英</v>
      </c>
      <c r="N18" s="142" t="str">
        <f>IFERROR(VLOOKUP(N17,教师安排!$A:$AE,ROW(N17)/2,FALSE),"")&amp;""</f>
        <v>殷汶钧</v>
      </c>
      <c r="O18" s="140" t="str">
        <f>IFERROR(VLOOKUP(O17,教师安排!$A:$AE,ROW(O17)/2,FALSE),"")&amp;""</f>
        <v>沈彩霞</v>
      </c>
      <c r="P18" s="143" t="str">
        <f>IFERROR(VLOOKUP(P17,教师安排!$A:$AE,ROW(P17)/2,FALSE),"")&amp;""</f>
        <v>孙洪宇</v>
      </c>
      <c r="Q18" s="155" t="str">
        <f>IFERROR(VLOOKUP(Q17,教师安排!$A:$AE,ROW(Q17)/2,FALSE),"")&amp;""</f>
        <v/>
      </c>
      <c r="R18" s="142" t="str">
        <f>IFERROR(VLOOKUP(R17,教师安排!$A:$AE,ROW(R17)/2,FALSE),"")&amp;""</f>
        <v>刘翩翩</v>
      </c>
      <c r="S18" s="140" t="str">
        <f>IFERROR(VLOOKUP(S17,教师安排!$A:$AE,ROW(S17)/2,FALSE),"")&amp;""</f>
        <v>殷汶钧</v>
      </c>
      <c r="T18" s="140" t="str">
        <f>IFERROR(VLOOKUP(T17,教师安排!$A:$AE,ROW(T17)/2,FALSE),"")&amp;""</f>
        <v>任向华</v>
      </c>
      <c r="U18" s="141" t="str">
        <f>IFERROR(VLOOKUP(U17,教师安排!$A:$AE,ROW(U17)/2,FALSE),"")&amp;""</f>
        <v>颜梅英</v>
      </c>
      <c r="V18" s="142" t="str">
        <f>IFERROR(VLOOKUP(V17,教师安排!$A:$AE,ROW(V17)/2,FALSE),"")&amp;""</f>
        <v>沈彩霞</v>
      </c>
      <c r="W18" s="140" t="str">
        <f>IFERROR(VLOOKUP(W17,教师安排!$A:$AE,ROW(W17)/2,FALSE),"")&amp;""</f>
        <v>殷汶钧</v>
      </c>
      <c r="X18" s="143" t="str">
        <f>IFERROR(VLOOKUP(X17,教师安排!$A:$AE,ROW(X17)/2,FALSE),"")&amp;""</f>
        <v/>
      </c>
      <c r="Y18" s="155" t="str">
        <f>IFERROR(VLOOKUP(Y17,教师安排!$A:$AE,ROW(Y17)/2,FALSE),"")&amp;""</f>
        <v/>
      </c>
      <c r="Z18" s="142" t="str">
        <f>IFERROR(VLOOKUP(Z17,教师安排!$A:$AE,ROW(Z17)/2,FALSE),"")&amp;""</f>
        <v>殷汶钧</v>
      </c>
      <c r="AA18" s="140" t="str">
        <f>IFERROR(VLOOKUP(AA17,教师安排!$A:$AE,ROW(AA17)/2,FALSE),"")&amp;""</f>
        <v>周春霞</v>
      </c>
      <c r="AB18" s="140" t="str">
        <f>IFERROR(VLOOKUP(AB17,教师安排!$A:$AE,ROW(AB17)/2,FALSE),"")&amp;""</f>
        <v>戈烙印</v>
      </c>
      <c r="AC18" s="141" t="str">
        <f>IFERROR(VLOOKUP(AC17,教师安排!$A:$AE,ROW(AC17)/2,FALSE),"")&amp;""</f>
        <v>颜梅英</v>
      </c>
      <c r="AD18" s="142" t="str">
        <f>IFERROR(VLOOKUP(AD17,教师安排!$A:$AE,ROW(AD17)/2,FALSE),"")&amp;""</f>
        <v>杨丽</v>
      </c>
      <c r="AE18" s="140" t="str">
        <f>IFERROR(VLOOKUP(AE17,教师安排!$A:$AE,ROW(AE17)/2,FALSE),"")&amp;""</f>
        <v>刘翩翩</v>
      </c>
      <c r="AF18" s="143" t="str">
        <f>IFERROR(VLOOKUP(AF17,教师安排!$A:$AE,ROW(AF17)/2,FALSE),"")&amp;""</f>
        <v>沈彩霞</v>
      </c>
      <c r="AG18" s="155" t="str">
        <f>IFERROR(VLOOKUP(AG17,教师安排!$A:$AE,ROW(AG17)/2,FALSE),"")&amp;""</f>
        <v>奚双喜</v>
      </c>
      <c r="AH18" s="142" t="str">
        <f>IFERROR(VLOOKUP(AH17,教师安排!$A:$AE,ROW(AH17)/2,FALSE),"")&amp;""</f>
        <v>刘翩翩</v>
      </c>
      <c r="AI18" s="140" t="str">
        <f>IFERROR(VLOOKUP(AI17,教师安排!$A:$AE,ROW(AI17)/2,FALSE),"")&amp;""</f>
        <v>周春霞</v>
      </c>
      <c r="AJ18" s="140" t="str">
        <f>IFERROR(VLOOKUP(AJ17,教师安排!$A:$AE,ROW(AJ17)/2,FALSE),"")&amp;""</f>
        <v>殷汶钧</v>
      </c>
      <c r="AK18" s="141" t="str">
        <f>IFERROR(VLOOKUP(AK17,教师安排!$A:$AE,ROW(AK17)/2,FALSE),"")&amp;""</f>
        <v>李云玉</v>
      </c>
      <c r="AL18" s="142" t="str">
        <f>IFERROR(VLOOKUP(AL17,教师安排!$A:$AE,ROW(AL17)/2,FALSE),"")&amp;""</f>
        <v>冯维佳</v>
      </c>
      <c r="AM18" s="140" t="str">
        <f>IFERROR(VLOOKUP(AM17,教师安排!$A:$AE,ROW(AM17)/2,FALSE),"")&amp;""</f>
        <v>孙洪宇</v>
      </c>
      <c r="AN18" s="143" t="str">
        <f>IFERROR(VLOOKUP(AN17,教师安排!$A:$AE,ROW(AN17)/2,FALSE),"")&amp;""</f>
        <v>颜梅英</v>
      </c>
      <c r="AO18" s="155" t="str">
        <f>IFERROR(VLOOKUP(AO17,教师安排!$A:$AE,ROW(AO17)/2,FALSE),"")&amp;""</f>
        <v/>
      </c>
      <c r="AP18" s="110">
        <v>0</v>
      </c>
      <c r="AQ18" s="111">
        <v>14</v>
      </c>
    </row>
    <row r="19" spans="1:43" ht="15.75" customHeight="1" x14ac:dyDescent="0.15">
      <c r="A19" s="138" t="str">
        <f>INDEX(教师安排!$B$1:$AE$1,ROW(教师安排!A8))</f>
        <v>七8</v>
      </c>
      <c r="B19" s="139" t="s">
        <v>128</v>
      </c>
      <c r="C19" s="140" t="s">
        <v>152</v>
      </c>
      <c r="D19" s="140" t="s">
        <v>135</v>
      </c>
      <c r="E19" s="141" t="s">
        <v>73</v>
      </c>
      <c r="F19" s="142" t="s">
        <v>165</v>
      </c>
      <c r="G19" s="140" t="s">
        <v>122</v>
      </c>
      <c r="H19" s="143" t="s">
        <v>80</v>
      </c>
      <c r="I19" s="155" t="s">
        <v>219</v>
      </c>
      <c r="J19" s="142" t="s">
        <v>128</v>
      </c>
      <c r="K19" s="140" t="s">
        <v>114</v>
      </c>
      <c r="L19" s="140" t="s">
        <v>147</v>
      </c>
      <c r="M19" s="141" t="s">
        <v>140</v>
      </c>
      <c r="N19" s="142" t="s">
        <v>168</v>
      </c>
      <c r="O19" s="140" t="s">
        <v>210</v>
      </c>
      <c r="P19" s="143" t="s">
        <v>202</v>
      </c>
      <c r="Q19" s="155" t="s">
        <v>110</v>
      </c>
      <c r="R19" s="142" t="s">
        <v>140</v>
      </c>
      <c r="S19" s="140" t="s">
        <v>202</v>
      </c>
      <c r="T19" s="140" t="s">
        <v>128</v>
      </c>
      <c r="U19" s="141" t="s">
        <v>122</v>
      </c>
      <c r="V19" s="142" t="s">
        <v>151</v>
      </c>
      <c r="W19" s="140" t="s">
        <v>211</v>
      </c>
      <c r="X19" s="143" t="s">
        <v>150</v>
      </c>
      <c r="Y19" s="158" t="s">
        <v>110</v>
      </c>
      <c r="Z19" s="142" t="s">
        <v>128</v>
      </c>
      <c r="AA19" s="140" t="s">
        <v>152</v>
      </c>
      <c r="AB19" s="140" t="s">
        <v>135</v>
      </c>
      <c r="AC19" s="141" t="s">
        <v>147</v>
      </c>
      <c r="AD19" s="142" t="s">
        <v>73</v>
      </c>
      <c r="AE19" s="140" t="s">
        <v>140</v>
      </c>
      <c r="AF19" s="143" t="s">
        <v>111</v>
      </c>
      <c r="AG19" s="155" t="s">
        <v>166</v>
      </c>
      <c r="AH19" s="142" t="s">
        <v>140</v>
      </c>
      <c r="AI19" s="140" t="s">
        <v>152</v>
      </c>
      <c r="AJ19" s="140" t="s">
        <v>128</v>
      </c>
      <c r="AK19" s="141" t="s">
        <v>114</v>
      </c>
      <c r="AL19" s="142" t="s">
        <v>122</v>
      </c>
      <c r="AM19" s="140" t="s">
        <v>135</v>
      </c>
      <c r="AN19" s="143" t="s">
        <v>165</v>
      </c>
      <c r="AO19" s="155" t="s">
        <v>36</v>
      </c>
      <c r="AP19" s="108">
        <v>1</v>
      </c>
      <c r="AQ19" s="109">
        <v>15</v>
      </c>
    </row>
    <row r="20" spans="1:43" ht="15.75" customHeight="1" x14ac:dyDescent="0.15">
      <c r="A20" s="138" t="str">
        <f>HLOOKUP(A19,教师安排!$B$1:$AE$27,ROW($B$3),0)</f>
        <v>周春霞</v>
      </c>
      <c r="B20" s="139" t="str">
        <f>IFERROR(VLOOKUP(B19,教师安排!$A:$AE,ROW(B19)/2,FALSE),"")&amp;""</f>
        <v>高亚媛</v>
      </c>
      <c r="C20" s="140" t="str">
        <f>IFERROR(VLOOKUP(C19,教师安排!$A:$AE,ROW(C19)/2,FALSE),"")&amp;""</f>
        <v>钱欢欢</v>
      </c>
      <c r="D20" s="140" t="str">
        <f>IFERROR(VLOOKUP(D19,教师安排!$A:$AE,ROW(D19)/2,FALSE),"")&amp;""</f>
        <v>周春霞</v>
      </c>
      <c r="E20" s="141" t="str">
        <f>IFERROR(VLOOKUP(E19,教师安排!$A:$AE,ROW(E19)/2,FALSE),"")&amp;""</f>
        <v>戈烙印</v>
      </c>
      <c r="F20" s="142" t="str">
        <f>IFERROR(VLOOKUP(F19,教师安排!$A:$AE,ROW(F19)/2,FALSE),"")&amp;""</f>
        <v>曹一美</v>
      </c>
      <c r="G20" s="140" t="str">
        <f>IFERROR(VLOOKUP(G19,教师安排!$A:$AE,ROW(G19)/2,FALSE),"")&amp;""</f>
        <v>蒋瑞琴</v>
      </c>
      <c r="H20" s="143" t="str">
        <f>IFERROR(VLOOKUP(H19,教师安排!$A:$AE,ROW(H19)/2,FALSE),"")&amp;""</f>
        <v>卢晓东</v>
      </c>
      <c r="I20" s="155" t="str">
        <f>IFERROR(VLOOKUP(I19,教师安排!$A:$AE,ROW(I19)/2,FALSE),"")&amp;""</f>
        <v>仲羚</v>
      </c>
      <c r="J20" s="142" t="str">
        <f>IFERROR(VLOOKUP(J19,教师安排!$A:$AE,ROW(J19)/2,FALSE),"")&amp;""</f>
        <v>高亚媛</v>
      </c>
      <c r="K20" s="140" t="str">
        <f>IFERROR(VLOOKUP(K19,教师安排!$A:$AE,ROW(K19)/2,FALSE),"")&amp;""</f>
        <v>杨丽</v>
      </c>
      <c r="L20" s="140" t="str">
        <f>IFERROR(VLOOKUP(L19,教师安排!$A:$AE,ROW(L19)/2,FALSE),"")&amp;""</f>
        <v>顾琴娣</v>
      </c>
      <c r="M20" s="141" t="str">
        <f>IFERROR(VLOOKUP(M19,教师安排!$A:$AE,ROW(M19)/2,FALSE),"")&amp;""</f>
        <v>卢晓东</v>
      </c>
      <c r="N20" s="142" t="str">
        <f>IFERROR(VLOOKUP(N19,教师安排!$A:$AE,ROW(N19)/2,FALSE),"")&amp;""</f>
        <v>高亚媛</v>
      </c>
      <c r="O20" s="140" t="str">
        <f>IFERROR(VLOOKUP(O19,教师安排!$A:$AE,ROW(O19)/2,FALSE),"")&amp;""</f>
        <v>任向华</v>
      </c>
      <c r="P20" s="143" t="str">
        <f>IFERROR(VLOOKUP(P19,教师安排!$A:$AE,ROW(P19)/2,FALSE),"")&amp;""</f>
        <v>钱欢欢</v>
      </c>
      <c r="Q20" s="155" t="str">
        <f>IFERROR(VLOOKUP(Q19,教师安排!$A:$AE,ROW(Q19)/2,FALSE),"")&amp;""</f>
        <v/>
      </c>
      <c r="R20" s="142" t="str">
        <f>IFERROR(VLOOKUP(R19,教师安排!$A:$AE,ROW(R19)/2,FALSE),"")&amp;""</f>
        <v>卢晓东</v>
      </c>
      <c r="S20" s="140" t="str">
        <f>IFERROR(VLOOKUP(S19,教师安排!$A:$AE,ROW(S19)/2,FALSE),"")&amp;""</f>
        <v>钱欢欢</v>
      </c>
      <c r="T20" s="140" t="str">
        <f>IFERROR(VLOOKUP(T19,教师安排!$A:$AE,ROW(T19)/2,FALSE),"")&amp;""</f>
        <v>高亚媛</v>
      </c>
      <c r="U20" s="141" t="str">
        <f>IFERROR(VLOOKUP(U19,教师安排!$A:$AE,ROW(U19)/2,FALSE),"")&amp;""</f>
        <v>蒋瑞琴</v>
      </c>
      <c r="V20" s="142" t="str">
        <f>IFERROR(VLOOKUP(V19,教师安排!$A:$AE,ROW(V19)/2,FALSE),"")&amp;""</f>
        <v>冯维佳</v>
      </c>
      <c r="W20" s="140" t="str">
        <f>IFERROR(VLOOKUP(W19,教师安排!$A:$AE,ROW(W19)/2,FALSE),"")&amp;""</f>
        <v>周春霞</v>
      </c>
      <c r="X20" s="143" t="str">
        <f>IFERROR(VLOOKUP(X19,教师安排!$A:$AE,ROW(X19)/2,FALSE),"")&amp;""</f>
        <v/>
      </c>
      <c r="Y20" s="155" t="str">
        <f>IFERROR(VLOOKUP(Y19,教师安排!$A:$AE,ROW(Y19)/2,FALSE),"")&amp;""</f>
        <v/>
      </c>
      <c r="Z20" s="142" t="str">
        <f>IFERROR(VLOOKUP(Z19,教师安排!$A:$AE,ROW(Z19)/2,FALSE),"")&amp;""</f>
        <v>高亚媛</v>
      </c>
      <c r="AA20" s="140" t="str">
        <f>IFERROR(VLOOKUP(AA19,教师安排!$A:$AE,ROW(AA19)/2,FALSE),"")&amp;""</f>
        <v>钱欢欢</v>
      </c>
      <c r="AB20" s="140" t="str">
        <f>IFERROR(VLOOKUP(AB19,教师安排!$A:$AE,ROW(AB19)/2,FALSE),"")&amp;""</f>
        <v>周春霞</v>
      </c>
      <c r="AC20" s="141" t="str">
        <f>IFERROR(VLOOKUP(AC19,教师安排!$A:$AE,ROW(AC19)/2,FALSE),"")&amp;""</f>
        <v>顾琴娣</v>
      </c>
      <c r="AD20" s="142" t="str">
        <f>IFERROR(VLOOKUP(AD19,教师安排!$A:$AE,ROW(AD19)/2,FALSE),"")&amp;""</f>
        <v>戈烙印</v>
      </c>
      <c r="AE20" s="140" t="str">
        <f>IFERROR(VLOOKUP(AE19,教师安排!$A:$AE,ROW(AE19)/2,FALSE),"")&amp;""</f>
        <v>卢晓东</v>
      </c>
      <c r="AF20" s="143" t="str">
        <f>IFERROR(VLOOKUP(AF19,教师安排!$A:$AE,ROW(AF19)/2,FALSE),"")&amp;""</f>
        <v>周春霞</v>
      </c>
      <c r="AG20" s="155" t="str">
        <f>IFERROR(VLOOKUP(AG19,教师安排!$A:$AE,ROW(AG19)/2,FALSE),"")&amp;""</f>
        <v/>
      </c>
      <c r="AH20" s="142" t="str">
        <f>IFERROR(VLOOKUP(AH19,教师安排!$A:$AE,ROW(AH19)/2,FALSE),"")&amp;""</f>
        <v>卢晓东</v>
      </c>
      <c r="AI20" s="140" t="str">
        <f>IFERROR(VLOOKUP(AI19,教师安排!$A:$AE,ROW(AI19)/2,FALSE),"")&amp;""</f>
        <v>钱欢欢</v>
      </c>
      <c r="AJ20" s="140" t="str">
        <f>IFERROR(VLOOKUP(AJ19,教师安排!$A:$AE,ROW(AJ19)/2,FALSE),"")&amp;""</f>
        <v>高亚媛</v>
      </c>
      <c r="AK20" s="141" t="str">
        <f>IFERROR(VLOOKUP(AK19,教师安排!$A:$AE,ROW(AK19)/2,FALSE),"")&amp;""</f>
        <v>杨丽</v>
      </c>
      <c r="AL20" s="142" t="str">
        <f>IFERROR(VLOOKUP(AL19,教师安排!$A:$AE,ROW(AL19)/2,FALSE),"")&amp;""</f>
        <v>蒋瑞琴</v>
      </c>
      <c r="AM20" s="140" t="str">
        <f>IFERROR(VLOOKUP(AM19,教师安排!$A:$AE,ROW(AM19)/2,FALSE),"")&amp;""</f>
        <v>周春霞</v>
      </c>
      <c r="AN20" s="143" t="str">
        <f>IFERROR(VLOOKUP(AN19,教师安排!$A:$AE,ROW(AN19)/2,FALSE),"")&amp;""</f>
        <v>曹一美</v>
      </c>
      <c r="AO20" s="155" t="str">
        <f>IFERROR(VLOOKUP(AO19,教师安排!$A:$AE,ROW(AO19)/2,FALSE),"")&amp;""</f>
        <v>奚双喜</v>
      </c>
      <c r="AP20" s="110">
        <v>0</v>
      </c>
      <c r="AQ20" s="111">
        <v>16</v>
      </c>
    </row>
    <row r="21" spans="1:43" ht="15.75" customHeight="1" x14ac:dyDescent="0.15">
      <c r="A21" s="138" t="str">
        <f>INDEX(教师安排!$B$1:$AE$1,ROW(教师安排!A9))</f>
        <v>七9</v>
      </c>
      <c r="B21" s="139" t="s">
        <v>128</v>
      </c>
      <c r="C21" s="140" t="s">
        <v>140</v>
      </c>
      <c r="D21" s="140" t="s">
        <v>152</v>
      </c>
      <c r="E21" s="141" t="s">
        <v>151</v>
      </c>
      <c r="F21" s="142" t="s">
        <v>147</v>
      </c>
      <c r="G21" s="140" t="s">
        <v>73</v>
      </c>
      <c r="H21" s="143" t="s">
        <v>168</v>
      </c>
      <c r="I21" s="155" t="s">
        <v>110</v>
      </c>
      <c r="J21" s="142" t="s">
        <v>140</v>
      </c>
      <c r="K21" s="140" t="s">
        <v>152</v>
      </c>
      <c r="L21" s="140" t="s">
        <v>122</v>
      </c>
      <c r="M21" s="141" t="s">
        <v>128</v>
      </c>
      <c r="N21" s="142" t="s">
        <v>216</v>
      </c>
      <c r="O21" s="140" t="s">
        <v>135</v>
      </c>
      <c r="P21" s="143" t="s">
        <v>231</v>
      </c>
      <c r="Q21" s="155" t="s">
        <v>232</v>
      </c>
      <c r="R21" s="142" t="s">
        <v>128</v>
      </c>
      <c r="S21" s="140" t="s">
        <v>140</v>
      </c>
      <c r="T21" s="140" t="s">
        <v>122</v>
      </c>
      <c r="U21" s="141" t="s">
        <v>135</v>
      </c>
      <c r="V21" s="142" t="s">
        <v>152</v>
      </c>
      <c r="W21" s="140" t="s">
        <v>211</v>
      </c>
      <c r="X21" s="143" t="s">
        <v>150</v>
      </c>
      <c r="Y21" s="158" t="s">
        <v>166</v>
      </c>
      <c r="Z21" s="142" t="s">
        <v>140</v>
      </c>
      <c r="AA21" s="140" t="s">
        <v>152</v>
      </c>
      <c r="AB21" s="140" t="s">
        <v>165</v>
      </c>
      <c r="AC21" s="141" t="s">
        <v>128</v>
      </c>
      <c r="AD21" s="142" t="s">
        <v>111</v>
      </c>
      <c r="AE21" s="140" t="s">
        <v>73</v>
      </c>
      <c r="AF21" s="143" t="s">
        <v>135</v>
      </c>
      <c r="AG21" s="155" t="s">
        <v>219</v>
      </c>
      <c r="AH21" s="142" t="s">
        <v>152</v>
      </c>
      <c r="AI21" s="140" t="s">
        <v>128</v>
      </c>
      <c r="AJ21" s="140" t="s">
        <v>114</v>
      </c>
      <c r="AK21" s="141" t="s">
        <v>80</v>
      </c>
      <c r="AL21" s="142" t="s">
        <v>120</v>
      </c>
      <c r="AM21" s="140" t="s">
        <v>165</v>
      </c>
      <c r="AN21" s="143" t="s">
        <v>122</v>
      </c>
      <c r="AO21" s="155" t="s">
        <v>110</v>
      </c>
      <c r="AP21" s="108">
        <v>1</v>
      </c>
      <c r="AQ21" s="109">
        <v>17</v>
      </c>
    </row>
    <row r="22" spans="1:43" ht="15.75" customHeight="1" x14ac:dyDescent="0.15">
      <c r="A22" s="138" t="str">
        <f>HLOOKUP(A21,教师安排!$B$1:$AE$27,ROW($B$3),0)</f>
        <v>张嘉诚</v>
      </c>
      <c r="B22" s="139" t="str">
        <f>IFERROR(VLOOKUP(B21,教师安排!$A:$AE,ROW(B21)/2,FALSE),"")&amp;""</f>
        <v>江欢</v>
      </c>
      <c r="C22" s="140" t="str">
        <f>IFERROR(VLOOKUP(C21,教师安排!$A:$AE,ROW(C21)/2,FALSE),"")&amp;""</f>
        <v>刘翩翩</v>
      </c>
      <c r="D22" s="140" t="str">
        <f>IFERROR(VLOOKUP(D21,教师安排!$A:$AE,ROW(D21)/2,FALSE),"")&amp;""</f>
        <v>张银全</v>
      </c>
      <c r="E22" s="141" t="str">
        <f>IFERROR(VLOOKUP(E21,教师安排!$A:$AE,ROW(E21)/2,FALSE),"")&amp;""</f>
        <v>冯维佳</v>
      </c>
      <c r="F22" s="142" t="str">
        <f>IFERROR(VLOOKUP(F21,教师安排!$A:$AE,ROW(F21)/2,FALSE),"")&amp;""</f>
        <v>顾琴娣</v>
      </c>
      <c r="G22" s="140" t="str">
        <f>IFERROR(VLOOKUP(G21,教师安排!$A:$AE,ROW(G21)/2,FALSE),"")&amp;""</f>
        <v>戈烙印</v>
      </c>
      <c r="H22" s="143" t="str">
        <f>IFERROR(VLOOKUP(H21,教师安排!$A:$AE,ROW(H21)/2,FALSE),"")&amp;""</f>
        <v>江欢</v>
      </c>
      <c r="I22" s="155" t="str">
        <f>IFERROR(VLOOKUP(I21,教师安排!$A:$AE,ROW(I21)/2,FALSE),"")&amp;""</f>
        <v/>
      </c>
      <c r="J22" s="142" t="str">
        <f>IFERROR(VLOOKUP(J21,教师安排!$A:$AE,ROW(J21)/2,FALSE),"")&amp;""</f>
        <v>刘翩翩</v>
      </c>
      <c r="K22" s="140" t="str">
        <f>IFERROR(VLOOKUP(K21,教师安排!$A:$AE,ROW(K21)/2,FALSE),"")&amp;""</f>
        <v>张银全</v>
      </c>
      <c r="L22" s="140" t="str">
        <f>IFERROR(VLOOKUP(L21,教师安排!$A:$AE,ROW(L21)/2,FALSE),"")&amp;""</f>
        <v>肖云峰</v>
      </c>
      <c r="M22" s="141" t="str">
        <f>IFERROR(VLOOKUP(M21,教师安排!$A:$AE,ROW(M21)/2,FALSE),"")&amp;""</f>
        <v>江欢</v>
      </c>
      <c r="N22" s="142" t="str">
        <f>IFERROR(VLOOKUP(N21,教师安排!$A:$AE,ROW(N21)/2,FALSE),"")&amp;""</f>
        <v>杨帆</v>
      </c>
      <c r="O22" s="140" t="str">
        <f>IFERROR(VLOOKUP(O21,教师安排!$A:$AE,ROW(O21)/2,FALSE),"")&amp;""</f>
        <v>邵建春</v>
      </c>
      <c r="P22" s="143" t="str">
        <f>IFERROR(VLOOKUP(P21,教师安排!$A:$AE,ROW(P21)/2,FALSE),"")&amp;""</f>
        <v>顾琴娣</v>
      </c>
      <c r="Q22" s="155" t="str">
        <f>IFERROR(VLOOKUP(Q21,教师安排!$A:$AE,ROW(Q21)/2,FALSE),"")&amp;""</f>
        <v>奚双喜</v>
      </c>
      <c r="R22" s="142" t="str">
        <f>IFERROR(VLOOKUP(R21,教师安排!$A:$AE,ROW(R21)/2,FALSE),"")&amp;""</f>
        <v>江欢</v>
      </c>
      <c r="S22" s="140" t="str">
        <f>IFERROR(VLOOKUP(S21,教师安排!$A:$AE,ROW(S21)/2,FALSE),"")&amp;""</f>
        <v>刘翩翩</v>
      </c>
      <c r="T22" s="140" t="str">
        <f>IFERROR(VLOOKUP(T21,教师安排!$A:$AE,ROW(T21)/2,FALSE),"")&amp;""</f>
        <v>肖云峰</v>
      </c>
      <c r="U22" s="141" t="str">
        <f>IFERROR(VLOOKUP(U21,教师安排!$A:$AE,ROW(U21)/2,FALSE),"")&amp;""</f>
        <v>邵建春</v>
      </c>
      <c r="V22" s="142" t="str">
        <f>IFERROR(VLOOKUP(V21,教师安排!$A:$AE,ROW(V21)/2,FALSE),"")&amp;""</f>
        <v>张银全</v>
      </c>
      <c r="W22" s="140" t="str">
        <f>IFERROR(VLOOKUP(W21,教师安排!$A:$AE,ROW(W21)/2,FALSE),"")&amp;""</f>
        <v>张嘉诚</v>
      </c>
      <c r="X22" s="143" t="str">
        <f>IFERROR(VLOOKUP(X21,教师安排!$A:$AE,ROW(X21)/2,FALSE),"")&amp;""</f>
        <v/>
      </c>
      <c r="Y22" s="155" t="str">
        <f>IFERROR(VLOOKUP(Y21,教师安排!$A:$AE,ROW(Y21)/2,FALSE),"")&amp;""</f>
        <v/>
      </c>
      <c r="Z22" s="142" t="str">
        <f>IFERROR(VLOOKUP(Z21,教师安排!$A:$AE,ROW(Z21)/2,FALSE),"")&amp;""</f>
        <v>刘翩翩</v>
      </c>
      <c r="AA22" s="140" t="str">
        <f>IFERROR(VLOOKUP(AA21,教师安排!$A:$AE,ROW(AA21)/2,FALSE),"")&amp;""</f>
        <v>张银全</v>
      </c>
      <c r="AB22" s="140" t="str">
        <f>IFERROR(VLOOKUP(AB21,教师安排!$A:$AE,ROW(AB21)/2,FALSE),"")&amp;""</f>
        <v>张嘉诚</v>
      </c>
      <c r="AC22" s="141" t="str">
        <f>IFERROR(VLOOKUP(AC21,教师安排!$A:$AE,ROW(AC21)/2,FALSE),"")&amp;""</f>
        <v>江欢</v>
      </c>
      <c r="AD22" s="142" t="str">
        <f>IFERROR(VLOOKUP(AD21,教师安排!$A:$AE,ROW(AD21)/2,FALSE),"")&amp;""</f>
        <v>蒋瑞琴</v>
      </c>
      <c r="AE22" s="140" t="str">
        <f>IFERROR(VLOOKUP(AE21,教师安排!$A:$AE,ROW(AE21)/2,FALSE),"")&amp;""</f>
        <v>戈烙印</v>
      </c>
      <c r="AF22" s="143" t="str">
        <f>IFERROR(VLOOKUP(AF21,教师安排!$A:$AE,ROW(AF21)/2,FALSE),"")&amp;""</f>
        <v>邵建春</v>
      </c>
      <c r="AG22" s="155" t="str">
        <f>IFERROR(VLOOKUP(AG21,教师安排!$A:$AE,ROW(AG21)/2,FALSE),"")&amp;""</f>
        <v>张嘉诚</v>
      </c>
      <c r="AH22" s="142" t="str">
        <f>IFERROR(VLOOKUP(AH21,教师安排!$A:$AE,ROW(AH21)/2,FALSE),"")&amp;""</f>
        <v>张银全</v>
      </c>
      <c r="AI22" s="140" t="str">
        <f>IFERROR(VLOOKUP(AI21,教师安排!$A:$AE,ROW(AI21)/2,FALSE),"")&amp;""</f>
        <v>江欢</v>
      </c>
      <c r="AJ22" s="140" t="str">
        <f>IFERROR(VLOOKUP(AJ21,教师安排!$A:$AE,ROW(AJ21)/2,FALSE),"")&amp;""</f>
        <v>杨帆</v>
      </c>
      <c r="AK22" s="141" t="str">
        <f>IFERROR(VLOOKUP(AK21,教师安排!$A:$AE,ROW(AK21)/2,FALSE),"")&amp;""</f>
        <v>刘翩翩</v>
      </c>
      <c r="AL22" s="142" t="str">
        <f>IFERROR(VLOOKUP(AL21,教师安排!$A:$AE,ROW(AL21)/2,FALSE),"")&amp;""</f>
        <v>任向华</v>
      </c>
      <c r="AM22" s="140" t="str">
        <f>IFERROR(VLOOKUP(AM21,教师安排!$A:$AE,ROW(AM21)/2,FALSE),"")&amp;""</f>
        <v>张嘉诚</v>
      </c>
      <c r="AN22" s="143" t="str">
        <f>IFERROR(VLOOKUP(AN21,教师安排!$A:$AE,ROW(AN21)/2,FALSE),"")&amp;""</f>
        <v>肖云峰</v>
      </c>
      <c r="AO22" s="155" t="str">
        <f>IFERROR(VLOOKUP(AO21,教师安排!$A:$AE,ROW(AO21)/2,FALSE),"")&amp;""</f>
        <v/>
      </c>
      <c r="AP22" s="110">
        <v>0</v>
      </c>
      <c r="AQ22" s="111">
        <v>18</v>
      </c>
    </row>
    <row r="23" spans="1:43" ht="16.2" customHeight="1" x14ac:dyDescent="0.15">
      <c r="A23" s="138" t="str">
        <f>INDEX(教师安排!$B$1:$AE$1,ROW(教师安排!A10))</f>
        <v>七10</v>
      </c>
      <c r="B23" s="139" t="s">
        <v>80</v>
      </c>
      <c r="C23" s="140" t="s">
        <v>128</v>
      </c>
      <c r="D23" s="140" t="s">
        <v>122</v>
      </c>
      <c r="E23" s="141" t="s">
        <v>135</v>
      </c>
      <c r="F23" s="142" t="s">
        <v>73</v>
      </c>
      <c r="G23" s="140" t="s">
        <v>152</v>
      </c>
      <c r="H23" s="143" t="s">
        <v>147</v>
      </c>
      <c r="I23" s="155" t="s">
        <v>36</v>
      </c>
      <c r="J23" s="142" t="s">
        <v>152</v>
      </c>
      <c r="K23" s="140" t="s">
        <v>128</v>
      </c>
      <c r="L23" s="140" t="s">
        <v>120</v>
      </c>
      <c r="M23" s="141" t="s">
        <v>122</v>
      </c>
      <c r="N23" s="142" t="s">
        <v>165</v>
      </c>
      <c r="O23" s="140" t="s">
        <v>140</v>
      </c>
      <c r="P23" s="143" t="s">
        <v>227</v>
      </c>
      <c r="Q23" s="155" t="s">
        <v>110</v>
      </c>
      <c r="R23" s="142" t="s">
        <v>140</v>
      </c>
      <c r="S23" s="140" t="s">
        <v>152</v>
      </c>
      <c r="T23" s="140" t="s">
        <v>128</v>
      </c>
      <c r="U23" s="141" t="s">
        <v>147</v>
      </c>
      <c r="V23" s="142" t="s">
        <v>114</v>
      </c>
      <c r="W23" s="140" t="s">
        <v>211</v>
      </c>
      <c r="X23" s="143" t="s">
        <v>150</v>
      </c>
      <c r="Y23" s="158" t="s">
        <v>110</v>
      </c>
      <c r="Z23" s="142" t="s">
        <v>152</v>
      </c>
      <c r="AA23" s="140" t="s">
        <v>128</v>
      </c>
      <c r="AB23" s="140" t="s">
        <v>122</v>
      </c>
      <c r="AC23" s="141" t="s">
        <v>140</v>
      </c>
      <c r="AD23" s="142" t="s">
        <v>165</v>
      </c>
      <c r="AE23" s="140" t="s">
        <v>135</v>
      </c>
      <c r="AF23" s="143" t="s">
        <v>73</v>
      </c>
      <c r="AG23" s="155" t="s">
        <v>219</v>
      </c>
      <c r="AH23" s="142" t="s">
        <v>128</v>
      </c>
      <c r="AI23" s="140" t="s">
        <v>140</v>
      </c>
      <c r="AJ23" s="140" t="s">
        <v>135</v>
      </c>
      <c r="AK23" s="141" t="s">
        <v>151</v>
      </c>
      <c r="AL23" s="142" t="s">
        <v>152</v>
      </c>
      <c r="AM23" s="140" t="s">
        <v>168</v>
      </c>
      <c r="AN23" s="143" t="s">
        <v>114</v>
      </c>
      <c r="AO23" s="155" t="s">
        <v>166</v>
      </c>
      <c r="AP23" s="108">
        <v>1</v>
      </c>
      <c r="AQ23" s="109">
        <v>19</v>
      </c>
    </row>
    <row r="24" spans="1:43" ht="15.75" customHeight="1" x14ac:dyDescent="0.15">
      <c r="A24" s="138" t="str">
        <f>HLOOKUP(A23,教师安排!$B$1:$AE$27,ROW($B$3),0)</f>
        <v>孙洪宇</v>
      </c>
      <c r="B24" s="139" t="str">
        <f>IFERROR(VLOOKUP(B23,教师安排!$A:$AE,ROW(B23)/2,FALSE),"")&amp;""</f>
        <v>符苏琳</v>
      </c>
      <c r="C24" s="140" t="str">
        <f>IFERROR(VLOOKUP(C23,教师安排!$A:$AE,ROW(C23)/2,FALSE),"")&amp;""</f>
        <v>江欢</v>
      </c>
      <c r="D24" s="140" t="str">
        <f>IFERROR(VLOOKUP(D23,教师安排!$A:$AE,ROW(D23)/2,FALSE),"")&amp;""</f>
        <v>吴昊</v>
      </c>
      <c r="E24" s="141" t="str">
        <f>IFERROR(VLOOKUP(E23,教师安排!$A:$AE,ROW(E23)/2,FALSE),"")&amp;""</f>
        <v>邵建春</v>
      </c>
      <c r="F24" s="142" t="str">
        <f>IFERROR(VLOOKUP(F23,教师安排!$A:$AE,ROW(F23)/2,FALSE),"")&amp;""</f>
        <v>胡祝娟</v>
      </c>
      <c r="G24" s="140" t="str">
        <f>IFERROR(VLOOKUP(G23,教师安排!$A:$AE,ROW(G23)/2,FALSE),"")&amp;""</f>
        <v>周卫东</v>
      </c>
      <c r="H24" s="143" t="str">
        <f>IFERROR(VLOOKUP(H23,教师安排!$A:$AE,ROW(H23)/2,FALSE),"")&amp;""</f>
        <v>顾琴娣</v>
      </c>
      <c r="I24" s="155" t="str">
        <f>IFERROR(VLOOKUP(I23,教师安排!$A:$AE,ROW(I23)/2,FALSE),"")&amp;""</f>
        <v>奚双喜</v>
      </c>
      <c r="J24" s="142" t="str">
        <f>IFERROR(VLOOKUP(J23,教师安排!$A:$AE,ROW(J23)/2,FALSE),"")&amp;""</f>
        <v>周卫东</v>
      </c>
      <c r="K24" s="140" t="str">
        <f>IFERROR(VLOOKUP(K23,教师安排!$A:$AE,ROW(K23)/2,FALSE),"")&amp;""</f>
        <v>江欢</v>
      </c>
      <c r="L24" s="140" t="str">
        <f>IFERROR(VLOOKUP(L23,教师安排!$A:$AE,ROW(L23)/2,FALSE),"")&amp;""</f>
        <v>季艳</v>
      </c>
      <c r="M24" s="141" t="str">
        <f>IFERROR(VLOOKUP(M23,教师安排!$A:$AE,ROW(M23)/2,FALSE),"")&amp;""</f>
        <v>吴昊</v>
      </c>
      <c r="N24" s="142" t="str">
        <f>IFERROR(VLOOKUP(N23,教师安排!$A:$AE,ROW(N23)/2,FALSE),"")&amp;""</f>
        <v>孙洪宇</v>
      </c>
      <c r="O24" s="140" t="str">
        <f>IFERROR(VLOOKUP(O23,教师安排!$A:$AE,ROW(O23)/2,FALSE),"")&amp;""</f>
        <v>符苏琳</v>
      </c>
      <c r="P24" s="143" t="str">
        <f>IFERROR(VLOOKUP(P23,教师安排!$A:$AE,ROW(P23)/2,FALSE),"")&amp;""</f>
        <v>蒋瑞琴</v>
      </c>
      <c r="Q24" s="155" t="str">
        <f>IFERROR(VLOOKUP(Q23,教师安排!$A:$AE,ROW(Q23)/2,FALSE),"")&amp;""</f>
        <v/>
      </c>
      <c r="R24" s="142" t="str">
        <f>IFERROR(VLOOKUP(R23,教师安排!$A:$AE,ROW(R23)/2,FALSE),"")&amp;""</f>
        <v>符苏琳</v>
      </c>
      <c r="S24" s="140" t="str">
        <f>IFERROR(VLOOKUP(S23,教师安排!$A:$AE,ROW(S23)/2,FALSE),"")&amp;""</f>
        <v>周卫东</v>
      </c>
      <c r="T24" s="140" t="str">
        <f>IFERROR(VLOOKUP(T23,教师安排!$A:$AE,ROW(T23)/2,FALSE),"")&amp;""</f>
        <v>江欢</v>
      </c>
      <c r="U24" s="141" t="str">
        <f>IFERROR(VLOOKUP(U23,教师安排!$A:$AE,ROW(U23)/2,FALSE),"")&amp;""</f>
        <v>顾琴娣</v>
      </c>
      <c r="V24" s="142" t="str">
        <f>IFERROR(VLOOKUP(V23,教师安排!$A:$AE,ROW(V23)/2,FALSE),"")&amp;""</f>
        <v>杨帆</v>
      </c>
      <c r="W24" s="140" t="str">
        <f>IFERROR(VLOOKUP(W23,教师安排!$A:$AE,ROW(W23)/2,FALSE),"")&amp;""</f>
        <v>孙洪宇</v>
      </c>
      <c r="X24" s="143" t="str">
        <f>IFERROR(VLOOKUP(X23,教师安排!$A:$AE,ROW(X23)/2,FALSE),"")&amp;""</f>
        <v/>
      </c>
      <c r="Y24" s="155" t="str">
        <f>IFERROR(VLOOKUP(Y23,教师安排!$A:$AE,ROW(Y23)/2,FALSE),"")&amp;""</f>
        <v/>
      </c>
      <c r="Z24" s="142" t="str">
        <f>IFERROR(VLOOKUP(Z23,教师安排!$A:$AE,ROW(Z23)/2,FALSE),"")&amp;""</f>
        <v>周卫东</v>
      </c>
      <c r="AA24" s="140" t="str">
        <f>IFERROR(VLOOKUP(AA23,教师安排!$A:$AE,ROW(AA23)/2,FALSE),"")&amp;""</f>
        <v>江欢</v>
      </c>
      <c r="AB24" s="140" t="str">
        <f>IFERROR(VLOOKUP(AB23,教师安排!$A:$AE,ROW(AB23)/2,FALSE),"")&amp;""</f>
        <v>吴昊</v>
      </c>
      <c r="AC24" s="141" t="str">
        <f>IFERROR(VLOOKUP(AC23,教师安排!$A:$AE,ROW(AC23)/2,FALSE),"")&amp;""</f>
        <v>符苏琳</v>
      </c>
      <c r="AD24" s="142" t="str">
        <f>IFERROR(VLOOKUP(AD23,教师安排!$A:$AE,ROW(AD23)/2,FALSE),"")&amp;""</f>
        <v>孙洪宇</v>
      </c>
      <c r="AE24" s="140" t="str">
        <f>IFERROR(VLOOKUP(AE23,教师安排!$A:$AE,ROW(AE23)/2,FALSE),"")&amp;""</f>
        <v>邵建春</v>
      </c>
      <c r="AF24" s="143" t="str">
        <f>IFERROR(VLOOKUP(AF23,教师安排!$A:$AE,ROW(AF23)/2,FALSE),"")&amp;""</f>
        <v>胡祝娟</v>
      </c>
      <c r="AG24" s="155" t="str">
        <f>IFERROR(VLOOKUP(AG23,教师安排!$A:$AE,ROW(AG23)/2,FALSE),"")&amp;""</f>
        <v>周小莉</v>
      </c>
      <c r="AH24" s="142" t="str">
        <f>IFERROR(VLOOKUP(AH23,教师安排!$A:$AE,ROW(AH23)/2,FALSE),"")&amp;""</f>
        <v>江欢</v>
      </c>
      <c r="AI24" s="140" t="str">
        <f>IFERROR(VLOOKUP(AI23,教师安排!$A:$AE,ROW(AI23)/2,FALSE),"")&amp;""</f>
        <v>符苏琳</v>
      </c>
      <c r="AJ24" s="140" t="str">
        <f>IFERROR(VLOOKUP(AJ23,教师安排!$A:$AE,ROW(AJ23)/2,FALSE),"")&amp;""</f>
        <v>邵建春</v>
      </c>
      <c r="AK24" s="141" t="str">
        <f>IFERROR(VLOOKUP(AK23,教师安排!$A:$AE,ROW(AK23)/2,FALSE),"")&amp;""</f>
        <v>冯维佳</v>
      </c>
      <c r="AL24" s="142" t="str">
        <f>IFERROR(VLOOKUP(AL23,教师安排!$A:$AE,ROW(AL23)/2,FALSE),"")&amp;""</f>
        <v>周卫东</v>
      </c>
      <c r="AM24" s="140" t="str">
        <f>IFERROR(VLOOKUP(AM23,教师安排!$A:$AE,ROW(AM23)/2,FALSE),"")&amp;""</f>
        <v>江欢</v>
      </c>
      <c r="AN24" s="143" t="str">
        <f>IFERROR(VLOOKUP(AN23,教师安排!$A:$AE,ROW(AN23)/2,FALSE),"")&amp;""</f>
        <v>杨帆</v>
      </c>
      <c r="AO24" s="155" t="str">
        <f>IFERROR(VLOOKUP(AO23,教师安排!$A:$AE,ROW(AO23)/2,FALSE),"")&amp;""</f>
        <v/>
      </c>
      <c r="AP24" s="110">
        <v>0</v>
      </c>
      <c r="AQ24" s="111">
        <v>20</v>
      </c>
    </row>
    <row r="25" spans="1:43" ht="15.75" customHeight="1" x14ac:dyDescent="0.15">
      <c r="A25" s="138" t="str">
        <f>INDEX(教师安排!$B$1:$AE$1,ROW(教师安排!A11))</f>
        <v>八1</v>
      </c>
      <c r="B25" s="139" t="s">
        <v>152</v>
      </c>
      <c r="C25" s="140" t="s">
        <v>128</v>
      </c>
      <c r="D25" s="140" t="s">
        <v>147</v>
      </c>
      <c r="E25" s="141" t="s">
        <v>140</v>
      </c>
      <c r="F25" s="142" t="s">
        <v>122</v>
      </c>
      <c r="G25" s="140" t="s">
        <v>114</v>
      </c>
      <c r="H25" s="143" t="s">
        <v>142</v>
      </c>
      <c r="I25" s="155" t="s">
        <v>110</v>
      </c>
      <c r="J25" s="142" t="s">
        <v>80</v>
      </c>
      <c r="K25" s="140" t="s">
        <v>152</v>
      </c>
      <c r="L25" s="140" t="s">
        <v>128</v>
      </c>
      <c r="M25" s="141" t="s">
        <v>135</v>
      </c>
      <c r="N25" s="142" t="s">
        <v>165</v>
      </c>
      <c r="O25" s="140" t="s">
        <v>201</v>
      </c>
      <c r="P25" s="143" t="s">
        <v>208</v>
      </c>
      <c r="Q25" s="155" t="s">
        <v>146</v>
      </c>
      <c r="R25" s="142" t="s">
        <v>128</v>
      </c>
      <c r="S25" s="140" t="s">
        <v>142</v>
      </c>
      <c r="T25" s="140" t="s">
        <v>140</v>
      </c>
      <c r="U25" s="141" t="s">
        <v>120</v>
      </c>
      <c r="V25" s="142" t="s">
        <v>152</v>
      </c>
      <c r="W25" s="140" t="s">
        <v>42</v>
      </c>
      <c r="X25" s="143" t="s">
        <v>150</v>
      </c>
      <c r="Y25" s="158" t="s">
        <v>110</v>
      </c>
      <c r="Z25" s="142" t="s">
        <v>128</v>
      </c>
      <c r="AA25" s="140" t="s">
        <v>140</v>
      </c>
      <c r="AB25" s="140" t="s">
        <v>152</v>
      </c>
      <c r="AC25" s="141" t="s">
        <v>114</v>
      </c>
      <c r="AD25" s="142" t="s">
        <v>135</v>
      </c>
      <c r="AE25" s="140" t="s">
        <v>151</v>
      </c>
      <c r="AF25" s="143" t="s">
        <v>147</v>
      </c>
      <c r="AG25" s="155" t="s">
        <v>166</v>
      </c>
      <c r="AH25" s="142" t="s">
        <v>140</v>
      </c>
      <c r="AI25" s="140" t="s">
        <v>152</v>
      </c>
      <c r="AJ25" s="140" t="s">
        <v>135</v>
      </c>
      <c r="AK25" s="141" t="s">
        <v>128</v>
      </c>
      <c r="AL25" s="142" t="s">
        <v>142</v>
      </c>
      <c r="AM25" s="140" t="s">
        <v>165</v>
      </c>
      <c r="AN25" s="143" t="s">
        <v>73</v>
      </c>
      <c r="AO25" s="155" t="s">
        <v>166</v>
      </c>
      <c r="AP25" s="108">
        <v>1</v>
      </c>
      <c r="AQ25" s="109">
        <v>21</v>
      </c>
    </row>
    <row r="26" spans="1:43" ht="15.75" customHeight="1" x14ac:dyDescent="0.15">
      <c r="A26" s="138" t="str">
        <f>HLOOKUP(A25,教师安排!$B$1:$AE$27,ROW($B$3),0)</f>
        <v>柴娟芳</v>
      </c>
      <c r="B26" s="139" t="str">
        <f>IFERROR(VLOOKUP(B25,教师安排!$A:$AE,ROW(B25)/2,FALSE),"")&amp;""</f>
        <v>张艳</v>
      </c>
      <c r="C26" s="140" t="str">
        <f>IFERROR(VLOOKUP(C25,教师安排!$A:$AE,ROW(C25)/2,FALSE),"")&amp;""</f>
        <v>马妹红</v>
      </c>
      <c r="D26" s="140" t="str">
        <f>IFERROR(VLOOKUP(D25,教师安排!$A:$AE,ROW(D25)/2,FALSE),"")&amp;""</f>
        <v>倪亚红</v>
      </c>
      <c r="E26" s="141" t="str">
        <f>IFERROR(VLOOKUP(E25,教师安排!$A:$AE,ROW(E25)/2,FALSE),"")&amp;""</f>
        <v>柴娟芳</v>
      </c>
      <c r="F26" s="142" t="str">
        <f>IFERROR(VLOOKUP(F25,教师安排!$A:$AE,ROW(F25)/2,FALSE),"")&amp;""</f>
        <v>张秀红</v>
      </c>
      <c r="G26" s="140" t="str">
        <f>IFERROR(VLOOKUP(G25,教师安排!$A:$AE,ROW(G25)/2,FALSE),"")&amp;""</f>
        <v>唐珏</v>
      </c>
      <c r="H26" s="143" t="str">
        <f>IFERROR(VLOOKUP(H25,教师安排!$A:$AE,ROW(H25)/2,FALSE),"")&amp;""</f>
        <v>陆俊</v>
      </c>
      <c r="I26" s="155" t="str">
        <f>IFERROR(VLOOKUP(I25,教师安排!$A:$AE,ROW(I25)/2,FALSE),"")&amp;""</f>
        <v/>
      </c>
      <c r="J26" s="142" t="str">
        <f>IFERROR(VLOOKUP(J25,教师安排!$A:$AE,ROW(J25)/2,FALSE),"")&amp;""</f>
        <v>柴娟芳</v>
      </c>
      <c r="K26" s="140" t="str">
        <f>IFERROR(VLOOKUP(K25,教师安排!$A:$AE,ROW(K25)/2,FALSE),"")&amp;""</f>
        <v>张艳</v>
      </c>
      <c r="L26" s="140" t="str">
        <f>IFERROR(VLOOKUP(L25,教师安排!$A:$AE,ROW(L25)/2,FALSE),"")&amp;""</f>
        <v>马妹红</v>
      </c>
      <c r="M26" s="141" t="str">
        <f>IFERROR(VLOOKUP(M25,教师安排!$A:$AE,ROW(M25)/2,FALSE),"")&amp;""</f>
        <v>韦秋香</v>
      </c>
      <c r="N26" s="142" t="str">
        <f>IFERROR(VLOOKUP(N25,教师安排!$A:$AE,ROW(N25)/2,FALSE),"")&amp;""</f>
        <v>顾佳萍</v>
      </c>
      <c r="O26" s="140" t="str">
        <f>IFERROR(VLOOKUP(O25,教师安排!$A:$AE,ROW(O25)/2,FALSE),"")&amp;""</f>
        <v>张秀红</v>
      </c>
      <c r="P26" s="143" t="str">
        <f>IFERROR(VLOOKUP(P25,教师安排!$A:$AE,ROW(P25)/2,FALSE),"")&amp;""</f>
        <v>盛文芳</v>
      </c>
      <c r="Q26" s="155" t="str">
        <f>IFERROR(VLOOKUP(Q25,教师安排!$A:$AE,ROW(Q25)/2,FALSE),"")&amp;""</f>
        <v>蒋瑞琴</v>
      </c>
      <c r="R26" s="142" t="str">
        <f>IFERROR(VLOOKUP(R25,教师安排!$A:$AE,ROW(R25)/2,FALSE),"")&amp;""</f>
        <v>马妹红</v>
      </c>
      <c r="S26" s="140" t="str">
        <f>IFERROR(VLOOKUP(S25,教师安排!$A:$AE,ROW(S25)/2,FALSE),"")&amp;""</f>
        <v>陆俊</v>
      </c>
      <c r="T26" s="140" t="str">
        <f>IFERROR(VLOOKUP(T25,教师安排!$A:$AE,ROW(T25)/2,FALSE),"")&amp;""</f>
        <v>柴娟芳</v>
      </c>
      <c r="U26" s="141" t="str">
        <f>IFERROR(VLOOKUP(U25,教师安排!$A:$AE,ROW(U25)/2,FALSE),"")&amp;""</f>
        <v>李莎莎</v>
      </c>
      <c r="V26" s="142" t="str">
        <f>IFERROR(VLOOKUP(V25,教师安排!$A:$AE,ROW(V25)/2,FALSE),"")&amp;""</f>
        <v>张艳</v>
      </c>
      <c r="W26" s="140" t="str">
        <f>IFERROR(VLOOKUP(W25,教师安排!$A:$AE,ROW(W25)/2,FALSE),"")&amp;""</f>
        <v>柴娟芳</v>
      </c>
      <c r="X26" s="143" t="str">
        <f>IFERROR(VLOOKUP(X25,教师安排!$A:$AE,ROW(X25)/2,FALSE),"")&amp;""</f>
        <v/>
      </c>
      <c r="Y26" s="155" t="str">
        <f>IFERROR(VLOOKUP(Y25,教师安排!$A:$AE,ROW(Y25)/2,FALSE),"")&amp;""</f>
        <v/>
      </c>
      <c r="Z26" s="142" t="str">
        <f>IFERROR(VLOOKUP(Z25,教师安排!$A:$AE,ROW(Z25)/2,FALSE),"")&amp;""</f>
        <v>马妹红</v>
      </c>
      <c r="AA26" s="140" t="str">
        <f>IFERROR(VLOOKUP(AA25,教师安排!$A:$AE,ROW(AA25)/2,FALSE),"")&amp;""</f>
        <v>柴娟芳</v>
      </c>
      <c r="AB26" s="140" t="str">
        <f>IFERROR(VLOOKUP(AB25,教师安排!$A:$AE,ROW(AB25)/2,FALSE),"")&amp;""</f>
        <v>张艳</v>
      </c>
      <c r="AC26" s="141" t="str">
        <f>IFERROR(VLOOKUP(AC25,教师安排!$A:$AE,ROW(AC25)/2,FALSE),"")&amp;""</f>
        <v>唐珏</v>
      </c>
      <c r="AD26" s="142" t="str">
        <f>IFERROR(VLOOKUP(AD25,教师安排!$A:$AE,ROW(AD25)/2,FALSE),"")&amp;""</f>
        <v>韦秋香</v>
      </c>
      <c r="AE26" s="140" t="str">
        <f>IFERROR(VLOOKUP(AE25,教师安排!$A:$AE,ROW(AE25)/2,FALSE),"")&amp;""</f>
        <v>冯维佳</v>
      </c>
      <c r="AF26" s="143" t="str">
        <f>IFERROR(VLOOKUP(AF25,教师安排!$A:$AE,ROW(AF25)/2,FALSE),"")&amp;""</f>
        <v>倪亚红</v>
      </c>
      <c r="AG26" s="155" t="str">
        <f>IFERROR(VLOOKUP(AG25,教师安排!$A:$AE,ROW(AG25)/2,FALSE),"")&amp;""</f>
        <v/>
      </c>
      <c r="AH26" s="142" t="str">
        <f>IFERROR(VLOOKUP(AH25,教师安排!$A:$AE,ROW(AH25)/2,FALSE),"")&amp;""</f>
        <v>柴娟芳</v>
      </c>
      <c r="AI26" s="140" t="str">
        <f>IFERROR(VLOOKUP(AI25,教师安排!$A:$AE,ROW(AI25)/2,FALSE),"")&amp;""</f>
        <v>张艳</v>
      </c>
      <c r="AJ26" s="140" t="str">
        <f>IFERROR(VLOOKUP(AJ25,教师安排!$A:$AE,ROW(AJ25)/2,FALSE),"")&amp;""</f>
        <v>韦秋香</v>
      </c>
      <c r="AK26" s="141" t="str">
        <f>IFERROR(VLOOKUP(AK25,教师安排!$A:$AE,ROW(AK25)/2,FALSE),"")&amp;""</f>
        <v>马妹红</v>
      </c>
      <c r="AL26" s="142" t="str">
        <f>IFERROR(VLOOKUP(AL25,教师安排!$A:$AE,ROW(AL25)/2,FALSE),"")&amp;""</f>
        <v>陆俊</v>
      </c>
      <c r="AM26" s="140" t="str">
        <f>IFERROR(VLOOKUP(AM25,教师安排!$A:$AE,ROW(AM25)/2,FALSE),"")&amp;""</f>
        <v>顾佳萍</v>
      </c>
      <c r="AN26" s="143" t="str">
        <f>IFERROR(VLOOKUP(AN25,教师安排!$A:$AE,ROW(AN25)/2,FALSE),"")&amp;""</f>
        <v>盛文芳</v>
      </c>
      <c r="AO26" s="155" t="str">
        <f>IFERROR(VLOOKUP(AO25,教师安排!$A:$AE,ROW(AO25)/2,FALSE),"")&amp;""</f>
        <v/>
      </c>
      <c r="AP26" s="110">
        <v>0</v>
      </c>
      <c r="AQ26" s="111">
        <v>22</v>
      </c>
    </row>
    <row r="27" spans="1:43" ht="16.2" customHeight="1" x14ac:dyDescent="0.15">
      <c r="A27" s="138" t="str">
        <f>INDEX(教师安排!$B$1:$AE$1,ROW(教师安排!A12))</f>
        <v>八2</v>
      </c>
      <c r="B27" s="139" t="s">
        <v>203</v>
      </c>
      <c r="C27" s="140" t="s">
        <v>152</v>
      </c>
      <c r="D27" s="140" t="s">
        <v>128</v>
      </c>
      <c r="E27" s="141" t="s">
        <v>142</v>
      </c>
      <c r="F27" s="142" t="s">
        <v>208</v>
      </c>
      <c r="G27" s="140" t="s">
        <v>209</v>
      </c>
      <c r="H27" s="143" t="s">
        <v>114</v>
      </c>
      <c r="I27" s="155" t="s">
        <v>110</v>
      </c>
      <c r="J27" s="142" t="s">
        <v>128</v>
      </c>
      <c r="K27" s="140" t="s">
        <v>201</v>
      </c>
      <c r="L27" s="140" t="s">
        <v>205</v>
      </c>
      <c r="M27" s="141" t="s">
        <v>206</v>
      </c>
      <c r="N27" s="142" t="s">
        <v>152</v>
      </c>
      <c r="O27" s="140" t="s">
        <v>207</v>
      </c>
      <c r="P27" s="143" t="s">
        <v>209</v>
      </c>
      <c r="Q27" s="155" t="s">
        <v>228</v>
      </c>
      <c r="R27" s="142" t="s">
        <v>152</v>
      </c>
      <c r="S27" s="140" t="s">
        <v>128</v>
      </c>
      <c r="T27" s="140" t="s">
        <v>216</v>
      </c>
      <c r="U27" s="141" t="s">
        <v>140</v>
      </c>
      <c r="V27" s="142" t="s">
        <v>147</v>
      </c>
      <c r="W27" s="140" t="s">
        <v>42</v>
      </c>
      <c r="X27" s="143" t="s">
        <v>150</v>
      </c>
      <c r="Y27" s="158" t="s">
        <v>110</v>
      </c>
      <c r="Z27" s="142" t="s">
        <v>128</v>
      </c>
      <c r="AA27" s="140" t="s">
        <v>202</v>
      </c>
      <c r="AB27" s="140" t="s">
        <v>208</v>
      </c>
      <c r="AC27" s="141" t="s">
        <v>207</v>
      </c>
      <c r="AD27" s="142" t="s">
        <v>147</v>
      </c>
      <c r="AE27" s="140" t="s">
        <v>229</v>
      </c>
      <c r="AF27" s="143" t="s">
        <v>214</v>
      </c>
      <c r="AG27" s="155" t="s">
        <v>210</v>
      </c>
      <c r="AH27" s="142" t="s">
        <v>128</v>
      </c>
      <c r="AI27" s="140" t="s">
        <v>140</v>
      </c>
      <c r="AJ27" s="140" t="s">
        <v>152</v>
      </c>
      <c r="AK27" s="141" t="s">
        <v>165</v>
      </c>
      <c r="AL27" s="142" t="s">
        <v>122</v>
      </c>
      <c r="AM27" s="140" t="s">
        <v>142</v>
      </c>
      <c r="AN27" s="143" t="s">
        <v>135</v>
      </c>
      <c r="AO27" s="155" t="s">
        <v>228</v>
      </c>
      <c r="AP27" s="108">
        <v>1</v>
      </c>
      <c r="AQ27" s="109">
        <v>23</v>
      </c>
    </row>
    <row r="28" spans="1:43" ht="16.2" customHeight="1" x14ac:dyDescent="0.15">
      <c r="A28" s="138" t="str">
        <f>HLOOKUP(A27,教师安排!$B$1:$AE$27,ROW($B$3),0)</f>
        <v>龚纯雅</v>
      </c>
      <c r="B28" s="139" t="str">
        <f>IFERROR(VLOOKUP(B27,教师安排!$A:$AE,ROW(B27)/2,FALSE),"")&amp;""</f>
        <v>顾佳萍</v>
      </c>
      <c r="C28" s="140" t="str">
        <f>IFERROR(VLOOKUP(C27,教师安排!$A:$AE,ROW(C27)/2,FALSE),"")&amp;""</f>
        <v>黄苏</v>
      </c>
      <c r="D28" s="140" t="str">
        <f>IFERROR(VLOOKUP(D27,教师安排!$A:$AE,ROW(D27)/2,FALSE),"")&amp;""</f>
        <v>龚纯雅</v>
      </c>
      <c r="E28" s="141" t="str">
        <f>IFERROR(VLOOKUP(E27,教师安排!$A:$AE,ROW(E27)/2,FALSE),"")&amp;""</f>
        <v>张辉</v>
      </c>
      <c r="F28" s="142" t="str">
        <f>IFERROR(VLOOKUP(F27,教师安排!$A:$AE,ROW(F27)/2,FALSE),"")&amp;""</f>
        <v>盛文芳</v>
      </c>
      <c r="G28" s="140" t="str">
        <f>IFERROR(VLOOKUP(G27,教师安排!$A:$AE,ROW(G27)/2,FALSE),"")&amp;""</f>
        <v>林娟</v>
      </c>
      <c r="H28" s="143" t="str">
        <f>IFERROR(VLOOKUP(H27,教师安排!$A:$AE,ROW(H27)/2,FALSE),"")&amp;""</f>
        <v>唐珏</v>
      </c>
      <c r="I28" s="155" t="str">
        <f>IFERROR(VLOOKUP(I27,教师安排!$A:$AE,ROW(I27)/2,FALSE),"")&amp;""</f>
        <v/>
      </c>
      <c r="J28" s="142" t="str">
        <f>IFERROR(VLOOKUP(J27,教师安排!$A:$AE,ROW(J27)/2,FALSE),"")&amp;""</f>
        <v>龚纯雅</v>
      </c>
      <c r="K28" s="140" t="str">
        <f>IFERROR(VLOOKUP(K27,教师安排!$A:$AE,ROW(K27)/2,FALSE),"")&amp;""</f>
        <v>张秀红</v>
      </c>
      <c r="L28" s="140" t="str">
        <f>IFERROR(VLOOKUP(L27,教师安排!$A:$AE,ROW(L27)/2,FALSE),"")&amp;""</f>
        <v>张辉</v>
      </c>
      <c r="M28" s="141" t="str">
        <f>IFERROR(VLOOKUP(M27,教师安排!$A:$AE,ROW(M27)/2,FALSE),"")&amp;""</f>
        <v>冯维佳</v>
      </c>
      <c r="N28" s="142" t="str">
        <f>IFERROR(VLOOKUP(N27,教师安排!$A:$AE,ROW(N27)/2,FALSE),"")&amp;""</f>
        <v>黄苏</v>
      </c>
      <c r="O28" s="140" t="str">
        <f>IFERROR(VLOOKUP(O27,教师安排!$A:$AE,ROW(O27)/2,FALSE),"")&amp;""</f>
        <v>韦秋香</v>
      </c>
      <c r="P28" s="143" t="str">
        <f>IFERROR(VLOOKUP(P27,教师安排!$A:$AE,ROW(P27)/2,FALSE),"")&amp;""</f>
        <v>林娟</v>
      </c>
      <c r="Q28" s="155" t="str">
        <f>IFERROR(VLOOKUP(Q27,教师安排!$A:$AE,ROW(Q27)/2,FALSE),"")&amp;""</f>
        <v/>
      </c>
      <c r="R28" s="142" t="str">
        <f>IFERROR(VLOOKUP(R27,教师安排!$A:$AE,ROW(R27)/2,FALSE),"")&amp;""</f>
        <v>黄苏</v>
      </c>
      <c r="S28" s="140" t="str">
        <f>IFERROR(VLOOKUP(S27,教师安排!$A:$AE,ROW(S27)/2,FALSE),"")&amp;""</f>
        <v>龚纯雅</v>
      </c>
      <c r="T28" s="140" t="str">
        <f>IFERROR(VLOOKUP(T27,教师安排!$A:$AE,ROW(T27)/2,FALSE),"")&amp;""</f>
        <v>唐珏</v>
      </c>
      <c r="U28" s="141" t="str">
        <f>IFERROR(VLOOKUP(U27,教师安排!$A:$AE,ROW(U27)/2,FALSE),"")&amp;""</f>
        <v>林娟</v>
      </c>
      <c r="V28" s="142" t="str">
        <f>IFERROR(VLOOKUP(V27,教师安排!$A:$AE,ROW(V27)/2,FALSE),"")&amp;""</f>
        <v>倪亚红</v>
      </c>
      <c r="W28" s="140" t="str">
        <f>IFERROR(VLOOKUP(W27,教师安排!$A:$AE,ROW(W27)/2,FALSE),"")&amp;""</f>
        <v>龚纯雅</v>
      </c>
      <c r="X28" s="143" t="str">
        <f>IFERROR(VLOOKUP(X27,教师安排!$A:$AE,ROW(X27)/2,FALSE),"")&amp;""</f>
        <v/>
      </c>
      <c r="Y28" s="155" t="str">
        <f>IFERROR(VLOOKUP(Y27,教师安排!$A:$AE,ROW(Y27)/2,FALSE),"")&amp;""</f>
        <v/>
      </c>
      <c r="Z28" s="142" t="str">
        <f>IFERROR(VLOOKUP(Z27,教师安排!$A:$AE,ROW(Z27)/2,FALSE),"")&amp;""</f>
        <v>龚纯雅</v>
      </c>
      <c r="AA28" s="140" t="str">
        <f>IFERROR(VLOOKUP(AA27,教师安排!$A:$AE,ROW(AA27)/2,FALSE),"")&amp;""</f>
        <v>黄苏</v>
      </c>
      <c r="AB28" s="140" t="str">
        <f>IFERROR(VLOOKUP(AB27,教师安排!$A:$AE,ROW(AB27)/2,FALSE),"")&amp;""</f>
        <v>盛文芳</v>
      </c>
      <c r="AC28" s="141" t="str">
        <f>IFERROR(VLOOKUP(AC27,教师安排!$A:$AE,ROW(AC27)/2,FALSE),"")&amp;""</f>
        <v>韦秋香</v>
      </c>
      <c r="AD28" s="142" t="str">
        <f>IFERROR(VLOOKUP(AD27,教师安排!$A:$AE,ROW(AD27)/2,FALSE),"")&amp;""</f>
        <v>倪亚红</v>
      </c>
      <c r="AE28" s="140" t="str">
        <f>IFERROR(VLOOKUP(AE27,教师安排!$A:$AE,ROW(AE27)/2,FALSE),"")&amp;""</f>
        <v>蒋瑞琴</v>
      </c>
      <c r="AF28" s="143" t="str">
        <f>IFERROR(VLOOKUP(AF27,教师安排!$A:$AE,ROW(AF27)/2,FALSE),"")&amp;""</f>
        <v>林娟</v>
      </c>
      <c r="AG28" s="155" t="str">
        <f>IFERROR(VLOOKUP(AG27,教师安排!$A:$AE,ROW(AG27)/2,FALSE),"")&amp;""</f>
        <v>李莎莎</v>
      </c>
      <c r="AH28" s="142" t="str">
        <f>IFERROR(VLOOKUP(AH27,教师安排!$A:$AE,ROW(AH27)/2,FALSE),"")&amp;""</f>
        <v>龚纯雅</v>
      </c>
      <c r="AI28" s="140" t="str">
        <f>IFERROR(VLOOKUP(AI27,教师安排!$A:$AE,ROW(AI27)/2,FALSE),"")&amp;""</f>
        <v>林娟</v>
      </c>
      <c r="AJ28" s="140" t="str">
        <f>IFERROR(VLOOKUP(AJ27,教师安排!$A:$AE,ROW(AJ27)/2,FALSE),"")&amp;""</f>
        <v>黄苏</v>
      </c>
      <c r="AK28" s="141" t="str">
        <f>IFERROR(VLOOKUP(AK27,教师安排!$A:$AE,ROW(AK27)/2,FALSE),"")&amp;""</f>
        <v>顾佳萍</v>
      </c>
      <c r="AL28" s="142" t="str">
        <f>IFERROR(VLOOKUP(AL27,教师安排!$A:$AE,ROW(AL27)/2,FALSE),"")&amp;""</f>
        <v>张秀红</v>
      </c>
      <c r="AM28" s="140" t="str">
        <f>IFERROR(VLOOKUP(AM27,教师安排!$A:$AE,ROW(AM27)/2,FALSE),"")&amp;""</f>
        <v>张辉</v>
      </c>
      <c r="AN28" s="143" t="str">
        <f>IFERROR(VLOOKUP(AN27,教师安排!$A:$AE,ROW(AN27)/2,FALSE),"")&amp;""</f>
        <v>韦秋香</v>
      </c>
      <c r="AO28" s="155" t="str">
        <f>IFERROR(VLOOKUP(AO27,教师安排!$A:$AE,ROW(AO27)/2,FALSE),"")&amp;""</f>
        <v/>
      </c>
      <c r="AP28" s="110">
        <v>0</v>
      </c>
      <c r="AQ28" s="111">
        <v>24</v>
      </c>
    </row>
    <row r="29" spans="1:43" ht="16.2" customHeight="1" x14ac:dyDescent="0.15">
      <c r="A29" s="138" t="str">
        <f>INDEX(教师安排!$B$1:$AE$1,ROW(教师安排!A13))</f>
        <v>八3</v>
      </c>
      <c r="B29" s="139" t="s">
        <v>140</v>
      </c>
      <c r="C29" s="140" t="s">
        <v>128</v>
      </c>
      <c r="D29" s="140" t="s">
        <v>216</v>
      </c>
      <c r="E29" s="141" t="s">
        <v>205</v>
      </c>
      <c r="F29" s="142" t="s">
        <v>135</v>
      </c>
      <c r="G29" s="140" t="s">
        <v>202</v>
      </c>
      <c r="H29" s="143" t="s">
        <v>165</v>
      </c>
      <c r="I29" s="155" t="s">
        <v>166</v>
      </c>
      <c r="J29" s="142" t="s">
        <v>142</v>
      </c>
      <c r="K29" s="140" t="s">
        <v>128</v>
      </c>
      <c r="L29" s="140" t="s">
        <v>151</v>
      </c>
      <c r="M29" s="141" t="s">
        <v>152</v>
      </c>
      <c r="N29" s="142" t="s">
        <v>73</v>
      </c>
      <c r="O29" s="140" t="s">
        <v>147</v>
      </c>
      <c r="P29" s="143" t="s">
        <v>80</v>
      </c>
      <c r="Q29" s="155" t="s">
        <v>110</v>
      </c>
      <c r="R29" s="142" t="s">
        <v>128</v>
      </c>
      <c r="S29" s="140" t="s">
        <v>152</v>
      </c>
      <c r="T29" s="140" t="s">
        <v>122</v>
      </c>
      <c r="U29" s="141" t="s">
        <v>140</v>
      </c>
      <c r="V29" s="142" t="s">
        <v>135</v>
      </c>
      <c r="W29" s="140" t="s">
        <v>42</v>
      </c>
      <c r="X29" s="143" t="s">
        <v>150</v>
      </c>
      <c r="Y29" s="158" t="s">
        <v>146</v>
      </c>
      <c r="Z29" s="142" t="s">
        <v>152</v>
      </c>
      <c r="AA29" s="140" t="s">
        <v>128</v>
      </c>
      <c r="AB29" s="140" t="s">
        <v>135</v>
      </c>
      <c r="AC29" s="141" t="s">
        <v>142</v>
      </c>
      <c r="AD29" s="142" t="s">
        <v>165</v>
      </c>
      <c r="AE29" s="140" t="s">
        <v>140</v>
      </c>
      <c r="AF29" s="143" t="s">
        <v>120</v>
      </c>
      <c r="AG29" s="155" t="s">
        <v>166</v>
      </c>
      <c r="AH29" s="142" t="s">
        <v>152</v>
      </c>
      <c r="AI29" s="140" t="s">
        <v>140</v>
      </c>
      <c r="AJ29" s="140" t="s">
        <v>122</v>
      </c>
      <c r="AK29" s="141" t="s">
        <v>128</v>
      </c>
      <c r="AL29" s="142" t="s">
        <v>73</v>
      </c>
      <c r="AM29" s="140" t="s">
        <v>147</v>
      </c>
      <c r="AN29" s="143" t="s">
        <v>114</v>
      </c>
      <c r="AO29" s="155" t="s">
        <v>110</v>
      </c>
      <c r="AP29" s="108">
        <v>1</v>
      </c>
      <c r="AQ29" s="109">
        <v>25</v>
      </c>
    </row>
    <row r="30" spans="1:43" ht="16.2" customHeight="1" x14ac:dyDescent="0.15">
      <c r="A30" s="138" t="str">
        <f>HLOOKUP(A29,教师安排!$B$1:$AE$27,ROW($B$3),0)</f>
        <v>邓亚丽</v>
      </c>
      <c r="B30" s="139" t="str">
        <f>IFERROR(VLOOKUP(B29,教师安排!$A:$AE,ROW(B29)/2,FALSE),"")&amp;""</f>
        <v>邓亚丽</v>
      </c>
      <c r="C30" s="140" t="str">
        <f>IFERROR(VLOOKUP(C29,教师安排!$A:$AE,ROW(C29)/2,FALSE),"")&amp;""</f>
        <v>景建峰</v>
      </c>
      <c r="D30" s="140" t="str">
        <f>IFERROR(VLOOKUP(D29,教师安排!$A:$AE,ROW(D29)/2,FALSE),"")&amp;""</f>
        <v>唐珏</v>
      </c>
      <c r="E30" s="141" t="str">
        <f>IFERROR(VLOOKUP(E29,教师安排!$A:$AE,ROW(E29)/2,FALSE),"")&amp;""</f>
        <v>肖云峰</v>
      </c>
      <c r="F30" s="142" t="str">
        <f>IFERROR(VLOOKUP(F29,教师安排!$A:$AE,ROW(F29)/2,FALSE),"")&amp;""</f>
        <v>韦秋香</v>
      </c>
      <c r="G30" s="140" t="str">
        <f>IFERROR(VLOOKUP(G29,教师安排!$A:$AE,ROW(G29)/2,FALSE),"")&amp;""</f>
        <v>张艳</v>
      </c>
      <c r="H30" s="143" t="str">
        <f>IFERROR(VLOOKUP(H29,教师安排!$A:$AE,ROW(H29)/2,FALSE),"")&amp;""</f>
        <v>顾佳萍</v>
      </c>
      <c r="I30" s="155" t="str">
        <f>IFERROR(VLOOKUP(I29,教师安排!$A:$AE,ROW(I29)/2,FALSE),"")&amp;""</f>
        <v/>
      </c>
      <c r="J30" s="142" t="str">
        <f>IFERROR(VLOOKUP(J29,教师安排!$A:$AE,ROW(J29)/2,FALSE),"")&amp;""</f>
        <v>肖云峰</v>
      </c>
      <c r="K30" s="140" t="str">
        <f>IFERROR(VLOOKUP(K29,教师安排!$A:$AE,ROW(K29)/2,FALSE),"")&amp;""</f>
        <v>景建峰</v>
      </c>
      <c r="L30" s="140" t="str">
        <f>IFERROR(VLOOKUP(L29,教师安排!$A:$AE,ROW(L29)/2,FALSE),"")&amp;""</f>
        <v>王玉娟</v>
      </c>
      <c r="M30" s="141" t="str">
        <f>IFERROR(VLOOKUP(M29,教师安排!$A:$AE,ROW(M29)/2,FALSE),"")&amp;""</f>
        <v>张艳</v>
      </c>
      <c r="N30" s="142" t="str">
        <f>IFERROR(VLOOKUP(N29,教师安排!$A:$AE,ROW(N29)/2,FALSE),"")&amp;""</f>
        <v>盛文芳</v>
      </c>
      <c r="O30" s="140" t="str">
        <f>IFERROR(VLOOKUP(O29,教师安排!$A:$AE,ROW(O29)/2,FALSE),"")&amp;""</f>
        <v>倪亚红</v>
      </c>
      <c r="P30" s="143" t="str">
        <f>IFERROR(VLOOKUP(P29,教师安排!$A:$AE,ROW(P29)/2,FALSE),"")&amp;""</f>
        <v>邓亚丽</v>
      </c>
      <c r="Q30" s="155" t="str">
        <f>IFERROR(VLOOKUP(Q29,教师安排!$A:$AE,ROW(Q29)/2,FALSE),"")&amp;""</f>
        <v/>
      </c>
      <c r="R30" s="142" t="str">
        <f>IFERROR(VLOOKUP(R29,教师安排!$A:$AE,ROW(R29)/2,FALSE),"")&amp;""</f>
        <v>景建峰</v>
      </c>
      <c r="S30" s="140" t="str">
        <f>IFERROR(VLOOKUP(S29,教师安排!$A:$AE,ROW(S29)/2,FALSE),"")&amp;""</f>
        <v>张艳</v>
      </c>
      <c r="T30" s="140" t="str">
        <f>IFERROR(VLOOKUP(T29,教师安排!$A:$AE,ROW(T29)/2,FALSE),"")&amp;""</f>
        <v>张秀红</v>
      </c>
      <c r="U30" s="141" t="str">
        <f>IFERROR(VLOOKUP(U29,教师安排!$A:$AE,ROW(U29)/2,FALSE),"")&amp;""</f>
        <v>邓亚丽</v>
      </c>
      <c r="V30" s="142" t="str">
        <f>IFERROR(VLOOKUP(V29,教师安排!$A:$AE,ROW(V29)/2,FALSE),"")&amp;""</f>
        <v>韦秋香</v>
      </c>
      <c r="W30" s="140" t="str">
        <f>IFERROR(VLOOKUP(W29,教师安排!$A:$AE,ROW(W29)/2,FALSE),"")&amp;""</f>
        <v>邓亚丽</v>
      </c>
      <c r="X30" s="143" t="str">
        <f>IFERROR(VLOOKUP(X29,教师安排!$A:$AE,ROW(X29)/2,FALSE),"")&amp;""</f>
        <v/>
      </c>
      <c r="Y30" s="155" t="str">
        <f>IFERROR(VLOOKUP(Y29,教师安排!$A:$AE,ROW(Y29)/2,FALSE),"")&amp;""</f>
        <v>蒋瑞琴</v>
      </c>
      <c r="Z30" s="142" t="str">
        <f>IFERROR(VLOOKUP(Z29,教师安排!$A:$AE,ROW(Z29)/2,FALSE),"")&amp;""</f>
        <v>张艳</v>
      </c>
      <c r="AA30" s="140" t="str">
        <f>IFERROR(VLOOKUP(AA29,教师安排!$A:$AE,ROW(AA29)/2,FALSE),"")&amp;""</f>
        <v>景建峰</v>
      </c>
      <c r="AB30" s="140" t="str">
        <f>IFERROR(VLOOKUP(AB29,教师安排!$A:$AE,ROW(AB29)/2,FALSE),"")&amp;""</f>
        <v>韦秋香</v>
      </c>
      <c r="AC30" s="141" t="str">
        <f>IFERROR(VLOOKUP(AC29,教师安排!$A:$AE,ROW(AC29)/2,FALSE),"")&amp;""</f>
        <v>肖云峰</v>
      </c>
      <c r="AD30" s="142" t="str">
        <f>IFERROR(VLOOKUP(AD29,教师安排!$A:$AE,ROW(AD29)/2,FALSE),"")&amp;""</f>
        <v>顾佳萍</v>
      </c>
      <c r="AE30" s="140" t="str">
        <f>IFERROR(VLOOKUP(AE29,教师安排!$A:$AE,ROW(AE29)/2,FALSE),"")&amp;""</f>
        <v>邓亚丽</v>
      </c>
      <c r="AF30" s="143" t="str">
        <f>IFERROR(VLOOKUP(AF29,教师安排!$A:$AE,ROW(AF29)/2,FALSE),"")&amp;""</f>
        <v>李莎莎</v>
      </c>
      <c r="AG30" s="155" t="str">
        <f>IFERROR(VLOOKUP(AG29,教师安排!$A:$AE,ROW(AG29)/2,FALSE),"")&amp;""</f>
        <v/>
      </c>
      <c r="AH30" s="142" t="str">
        <f>IFERROR(VLOOKUP(AH29,教师安排!$A:$AE,ROW(AH29)/2,FALSE),"")&amp;""</f>
        <v>张艳</v>
      </c>
      <c r="AI30" s="140" t="str">
        <f>IFERROR(VLOOKUP(AI29,教师安排!$A:$AE,ROW(AI29)/2,FALSE),"")&amp;""</f>
        <v>邓亚丽</v>
      </c>
      <c r="AJ30" s="140" t="str">
        <f>IFERROR(VLOOKUP(AJ29,教师安排!$A:$AE,ROW(AJ29)/2,FALSE),"")&amp;""</f>
        <v>张秀红</v>
      </c>
      <c r="AK30" s="141" t="str">
        <f>IFERROR(VLOOKUP(AK29,教师安排!$A:$AE,ROW(AK29)/2,FALSE),"")&amp;""</f>
        <v>景建峰</v>
      </c>
      <c r="AL30" s="142" t="str">
        <f>IFERROR(VLOOKUP(AL29,教师安排!$A:$AE,ROW(AL29)/2,FALSE),"")&amp;""</f>
        <v>盛文芳</v>
      </c>
      <c r="AM30" s="140" t="str">
        <f>IFERROR(VLOOKUP(AM29,教师安排!$A:$AE,ROW(AM29)/2,FALSE),"")&amp;""</f>
        <v>倪亚红</v>
      </c>
      <c r="AN30" s="143" t="str">
        <f>IFERROR(VLOOKUP(AN29,教师安排!$A:$AE,ROW(AN29)/2,FALSE),"")&amp;""</f>
        <v>唐珏</v>
      </c>
      <c r="AO30" s="155" t="str">
        <f>IFERROR(VLOOKUP(AO29,教师安排!$A:$AE,ROW(AO29)/2,FALSE),"")&amp;""</f>
        <v/>
      </c>
      <c r="AP30" s="110">
        <v>0</v>
      </c>
      <c r="AQ30" s="111">
        <v>26</v>
      </c>
    </row>
    <row r="31" spans="1:43" ht="16.2" customHeight="1" x14ac:dyDescent="0.15">
      <c r="A31" s="138" t="str">
        <f>INDEX(教师安排!$B$1:$AE$1,ROW(教师安排!A14))</f>
        <v>八4</v>
      </c>
      <c r="B31" s="139" t="s">
        <v>152</v>
      </c>
      <c r="C31" s="140" t="s">
        <v>128</v>
      </c>
      <c r="D31" s="140" t="s">
        <v>203</v>
      </c>
      <c r="E31" s="141" t="s">
        <v>142</v>
      </c>
      <c r="F31" s="142" t="s">
        <v>120</v>
      </c>
      <c r="G31" s="140" t="s">
        <v>135</v>
      </c>
      <c r="H31" s="143" t="s">
        <v>209</v>
      </c>
      <c r="I31" s="155" t="s">
        <v>229</v>
      </c>
      <c r="J31" s="142" t="s">
        <v>140</v>
      </c>
      <c r="K31" s="140" t="s">
        <v>128</v>
      </c>
      <c r="L31" s="140" t="s">
        <v>73</v>
      </c>
      <c r="M31" s="141" t="s">
        <v>122</v>
      </c>
      <c r="N31" s="142" t="s">
        <v>152</v>
      </c>
      <c r="O31" s="140" t="s">
        <v>228</v>
      </c>
      <c r="P31" s="143" t="s">
        <v>207</v>
      </c>
      <c r="Q31" s="155" t="s">
        <v>216</v>
      </c>
      <c r="R31" s="142" t="s">
        <v>128</v>
      </c>
      <c r="S31" s="140" t="s">
        <v>152</v>
      </c>
      <c r="T31" s="140" t="s">
        <v>140</v>
      </c>
      <c r="U31" s="141" t="s">
        <v>147</v>
      </c>
      <c r="V31" s="142" t="s">
        <v>151</v>
      </c>
      <c r="W31" s="140" t="s">
        <v>42</v>
      </c>
      <c r="X31" s="143" t="s">
        <v>150</v>
      </c>
      <c r="Y31" s="158" t="s">
        <v>110</v>
      </c>
      <c r="Z31" s="142" t="s">
        <v>142</v>
      </c>
      <c r="AA31" s="140" t="s">
        <v>128</v>
      </c>
      <c r="AB31" s="140" t="s">
        <v>152</v>
      </c>
      <c r="AC31" s="141" t="s">
        <v>80</v>
      </c>
      <c r="AD31" s="142" t="s">
        <v>73</v>
      </c>
      <c r="AE31" s="140" t="s">
        <v>165</v>
      </c>
      <c r="AF31" s="143" t="s">
        <v>135</v>
      </c>
      <c r="AG31" s="155" t="s">
        <v>166</v>
      </c>
      <c r="AH31" s="142" t="s">
        <v>114</v>
      </c>
      <c r="AI31" s="140" t="s">
        <v>152</v>
      </c>
      <c r="AJ31" s="140" t="s">
        <v>140</v>
      </c>
      <c r="AK31" s="141" t="s">
        <v>128</v>
      </c>
      <c r="AL31" s="142" t="s">
        <v>142</v>
      </c>
      <c r="AM31" s="140" t="s">
        <v>122</v>
      </c>
      <c r="AN31" s="143" t="s">
        <v>147</v>
      </c>
      <c r="AO31" s="155" t="s">
        <v>110</v>
      </c>
      <c r="AP31" s="108">
        <v>1</v>
      </c>
      <c r="AQ31" s="109">
        <v>27</v>
      </c>
    </row>
    <row r="32" spans="1:43" ht="16.2" customHeight="1" x14ac:dyDescent="0.15">
      <c r="A32" s="138" t="str">
        <f>HLOOKUP(A31,教师安排!$B$1:$AE$27,ROW($B$3),0)</f>
        <v>吴昊</v>
      </c>
      <c r="B32" s="139" t="str">
        <f>IFERROR(VLOOKUP(B31,教师安排!$A:$AE,ROW(B31)/2,FALSE),"")&amp;""</f>
        <v>周洁</v>
      </c>
      <c r="C32" s="140" t="str">
        <f>IFERROR(VLOOKUP(C31,教师安排!$A:$AE,ROW(C31)/2,FALSE),"")&amp;""</f>
        <v>龚纯雅</v>
      </c>
      <c r="D32" s="140" t="str">
        <f>IFERROR(VLOOKUP(D31,教师安排!$A:$AE,ROW(D31)/2,FALSE),"")&amp;""</f>
        <v>顾佳萍</v>
      </c>
      <c r="E32" s="141" t="str">
        <f>IFERROR(VLOOKUP(E31,教师安排!$A:$AE,ROW(E31)/2,FALSE),"")&amp;""</f>
        <v>吴昊</v>
      </c>
      <c r="F32" s="142" t="str">
        <f>IFERROR(VLOOKUP(F31,教师安排!$A:$AE,ROW(F31)/2,FALSE),"")&amp;""</f>
        <v>李莎莎</v>
      </c>
      <c r="G32" s="140" t="str">
        <f>IFERROR(VLOOKUP(G31,教师安排!$A:$AE,ROW(G31)/2,FALSE),"")&amp;""</f>
        <v>韦秋香</v>
      </c>
      <c r="H32" s="143" t="str">
        <f>IFERROR(VLOOKUP(H31,教师安排!$A:$AE,ROW(H31)/2,FALSE),"")&amp;""</f>
        <v>贾莲蔚</v>
      </c>
      <c r="I32" s="155" t="str">
        <f>IFERROR(VLOOKUP(I31,教师安排!$A:$AE,ROW(I31)/2,FALSE),"")&amp;""</f>
        <v>蒋瑞琴</v>
      </c>
      <c r="J32" s="142" t="str">
        <f>IFERROR(VLOOKUP(J31,教师安排!$A:$AE,ROW(J31)/2,FALSE),"")&amp;""</f>
        <v>贾莲蔚</v>
      </c>
      <c r="K32" s="140" t="str">
        <f>IFERROR(VLOOKUP(K31,教师安排!$A:$AE,ROW(K31)/2,FALSE),"")&amp;""</f>
        <v>龚纯雅</v>
      </c>
      <c r="L32" s="140" t="str">
        <f>IFERROR(VLOOKUP(L31,教师安排!$A:$AE,ROW(L31)/2,FALSE),"")&amp;""</f>
        <v>盛文芳</v>
      </c>
      <c r="M32" s="141" t="str">
        <f>IFERROR(VLOOKUP(M31,教师安排!$A:$AE,ROW(M31)/2,FALSE),"")&amp;""</f>
        <v>张秀红</v>
      </c>
      <c r="N32" s="142" t="str">
        <f>IFERROR(VLOOKUP(N31,教师安排!$A:$AE,ROW(N31)/2,FALSE),"")&amp;""</f>
        <v>周洁</v>
      </c>
      <c r="O32" s="140" t="str">
        <f>IFERROR(VLOOKUP(O31,教师安排!$A:$AE,ROW(O31)/2,FALSE),"")&amp;""</f>
        <v/>
      </c>
      <c r="P32" s="143" t="str">
        <f>IFERROR(VLOOKUP(P31,教师安排!$A:$AE,ROW(P31)/2,FALSE),"")&amp;""</f>
        <v>韦秋香</v>
      </c>
      <c r="Q32" s="155" t="str">
        <f>IFERROR(VLOOKUP(Q31,教师安排!$A:$AE,ROW(Q31)/2,FALSE),"")&amp;""</f>
        <v>唐珏</v>
      </c>
      <c r="R32" s="142" t="str">
        <f>IFERROR(VLOOKUP(R31,教师安排!$A:$AE,ROW(R31)/2,FALSE),"")&amp;""</f>
        <v>龚纯雅</v>
      </c>
      <c r="S32" s="140" t="str">
        <f>IFERROR(VLOOKUP(S31,教师安排!$A:$AE,ROW(S31)/2,FALSE),"")&amp;""</f>
        <v>周洁</v>
      </c>
      <c r="T32" s="140" t="str">
        <f>IFERROR(VLOOKUP(T31,教师安排!$A:$AE,ROW(T31)/2,FALSE),"")&amp;""</f>
        <v>贾莲蔚</v>
      </c>
      <c r="U32" s="141" t="str">
        <f>IFERROR(VLOOKUP(U31,教师安排!$A:$AE,ROW(U31)/2,FALSE),"")&amp;""</f>
        <v>倪亚红</v>
      </c>
      <c r="V32" s="142" t="str">
        <f>IFERROR(VLOOKUP(V31,教师安排!$A:$AE,ROW(V31)/2,FALSE),"")&amp;""</f>
        <v>王玉娟</v>
      </c>
      <c r="W32" s="140" t="str">
        <f>IFERROR(VLOOKUP(W31,教师安排!$A:$AE,ROW(W31)/2,FALSE),"")&amp;""</f>
        <v>吴昊</v>
      </c>
      <c r="X32" s="143" t="str">
        <f>IFERROR(VLOOKUP(X31,教师安排!$A:$AE,ROW(X31)/2,FALSE),"")&amp;""</f>
        <v/>
      </c>
      <c r="Y32" s="155" t="str">
        <f>IFERROR(VLOOKUP(Y31,教师安排!$A:$AE,ROW(Y31)/2,FALSE),"")&amp;""</f>
        <v/>
      </c>
      <c r="Z32" s="142" t="str">
        <f>IFERROR(VLOOKUP(Z31,教师安排!$A:$AE,ROW(Z31)/2,FALSE),"")&amp;""</f>
        <v>吴昊</v>
      </c>
      <c r="AA32" s="140" t="str">
        <f>IFERROR(VLOOKUP(AA31,教师安排!$A:$AE,ROW(AA31)/2,FALSE),"")&amp;""</f>
        <v>龚纯雅</v>
      </c>
      <c r="AB32" s="140" t="str">
        <f>IFERROR(VLOOKUP(AB31,教师安排!$A:$AE,ROW(AB31)/2,FALSE),"")&amp;""</f>
        <v>周洁</v>
      </c>
      <c r="AC32" s="141" t="str">
        <f>IFERROR(VLOOKUP(AC31,教师安排!$A:$AE,ROW(AC31)/2,FALSE),"")&amp;""</f>
        <v>贾莲蔚</v>
      </c>
      <c r="AD32" s="142" t="str">
        <f>IFERROR(VLOOKUP(AD31,教师安排!$A:$AE,ROW(AD31)/2,FALSE),"")&amp;""</f>
        <v>盛文芳</v>
      </c>
      <c r="AE32" s="140" t="str">
        <f>IFERROR(VLOOKUP(AE31,教师安排!$A:$AE,ROW(AE31)/2,FALSE),"")&amp;""</f>
        <v>顾佳萍</v>
      </c>
      <c r="AF32" s="143" t="str">
        <f>IFERROR(VLOOKUP(AF31,教师安排!$A:$AE,ROW(AF31)/2,FALSE),"")&amp;""</f>
        <v>韦秋香</v>
      </c>
      <c r="AG32" s="155" t="str">
        <f>IFERROR(VLOOKUP(AG31,教师安排!$A:$AE,ROW(AG31)/2,FALSE),"")&amp;""</f>
        <v/>
      </c>
      <c r="AH32" s="142" t="str">
        <f>IFERROR(VLOOKUP(AH31,教师安排!$A:$AE,ROW(AH31)/2,FALSE),"")&amp;""</f>
        <v>唐珏</v>
      </c>
      <c r="AI32" s="140" t="str">
        <f>IFERROR(VLOOKUP(AI31,教师安排!$A:$AE,ROW(AI31)/2,FALSE),"")&amp;""</f>
        <v>周洁</v>
      </c>
      <c r="AJ32" s="140" t="str">
        <f>IFERROR(VLOOKUP(AJ31,教师安排!$A:$AE,ROW(AJ31)/2,FALSE),"")&amp;""</f>
        <v>贾莲蔚</v>
      </c>
      <c r="AK32" s="141" t="str">
        <f>IFERROR(VLOOKUP(AK31,教师安排!$A:$AE,ROW(AK31)/2,FALSE),"")&amp;""</f>
        <v>龚纯雅</v>
      </c>
      <c r="AL32" s="142" t="str">
        <f>IFERROR(VLOOKUP(AL31,教师安排!$A:$AE,ROW(AL31)/2,FALSE),"")&amp;""</f>
        <v>吴昊</v>
      </c>
      <c r="AM32" s="140" t="str">
        <f>IFERROR(VLOOKUP(AM31,教师安排!$A:$AE,ROW(AM31)/2,FALSE),"")&amp;""</f>
        <v>张秀红</v>
      </c>
      <c r="AN32" s="143" t="str">
        <f>IFERROR(VLOOKUP(AN31,教师安排!$A:$AE,ROW(AN31)/2,FALSE),"")&amp;""</f>
        <v>倪亚红</v>
      </c>
      <c r="AO32" s="155" t="str">
        <f>IFERROR(VLOOKUP(AO31,教师安排!$A:$AE,ROW(AO31)/2,FALSE),"")&amp;""</f>
        <v/>
      </c>
      <c r="AP32" s="110">
        <v>0</v>
      </c>
      <c r="AQ32" s="111">
        <v>28</v>
      </c>
    </row>
    <row r="33" spans="1:43" ht="16.2" customHeight="1" x14ac:dyDescent="0.15">
      <c r="A33" s="138" t="str">
        <f>INDEX(教师安排!$B$1:$AE$1,ROW(教师安排!A15))</f>
        <v>八5</v>
      </c>
      <c r="B33" s="139" t="s">
        <v>128</v>
      </c>
      <c r="C33" s="140" t="s">
        <v>140</v>
      </c>
      <c r="D33" s="140" t="s">
        <v>142</v>
      </c>
      <c r="E33" s="141" t="s">
        <v>152</v>
      </c>
      <c r="F33" s="142" t="s">
        <v>151</v>
      </c>
      <c r="G33" s="140" t="s">
        <v>135</v>
      </c>
      <c r="H33" s="143" t="s">
        <v>73</v>
      </c>
      <c r="I33" s="155" t="s">
        <v>166</v>
      </c>
      <c r="J33" s="142" t="s">
        <v>140</v>
      </c>
      <c r="K33" s="140" t="s">
        <v>128</v>
      </c>
      <c r="L33" s="140" t="s">
        <v>152</v>
      </c>
      <c r="M33" s="141" t="s">
        <v>147</v>
      </c>
      <c r="N33" s="142" t="s">
        <v>165</v>
      </c>
      <c r="O33" s="140" t="s">
        <v>114</v>
      </c>
      <c r="P33" s="143" t="s">
        <v>142</v>
      </c>
      <c r="Q33" s="155" t="s">
        <v>110</v>
      </c>
      <c r="R33" s="142" t="s">
        <v>140</v>
      </c>
      <c r="S33" s="140" t="s">
        <v>152</v>
      </c>
      <c r="T33" s="140" t="s">
        <v>128</v>
      </c>
      <c r="U33" s="141" t="s">
        <v>135</v>
      </c>
      <c r="V33" s="142" t="s">
        <v>122</v>
      </c>
      <c r="W33" s="140" t="s">
        <v>42</v>
      </c>
      <c r="X33" s="143" t="s">
        <v>150</v>
      </c>
      <c r="Y33" s="158" t="s">
        <v>166</v>
      </c>
      <c r="Z33" s="142" t="s">
        <v>152</v>
      </c>
      <c r="AA33" s="140" t="s">
        <v>142</v>
      </c>
      <c r="AB33" s="140" t="s">
        <v>147</v>
      </c>
      <c r="AC33" s="141" t="s">
        <v>128</v>
      </c>
      <c r="AD33" s="142" t="s">
        <v>122</v>
      </c>
      <c r="AE33" s="140" t="s">
        <v>73</v>
      </c>
      <c r="AF33" s="143" t="s">
        <v>80</v>
      </c>
      <c r="AG33" s="155" t="s">
        <v>110</v>
      </c>
      <c r="AH33" s="142" t="s">
        <v>152</v>
      </c>
      <c r="AI33" s="140" t="s">
        <v>128</v>
      </c>
      <c r="AJ33" s="140" t="s">
        <v>207</v>
      </c>
      <c r="AK33" s="141" t="s">
        <v>216</v>
      </c>
      <c r="AL33" s="142" t="s">
        <v>165</v>
      </c>
      <c r="AM33" s="140" t="s">
        <v>209</v>
      </c>
      <c r="AN33" s="143" t="s">
        <v>120</v>
      </c>
      <c r="AO33" s="155" t="s">
        <v>146</v>
      </c>
      <c r="AP33" s="108">
        <v>1</v>
      </c>
      <c r="AQ33" s="109">
        <v>29</v>
      </c>
    </row>
    <row r="34" spans="1:43" ht="16.2" customHeight="1" x14ac:dyDescent="0.15">
      <c r="A34" s="138" t="str">
        <f>HLOOKUP(A33,教师安排!$B$1:$AE$27,ROW($B$3),0)</f>
        <v>张辉</v>
      </c>
      <c r="B34" s="139" t="str">
        <f>IFERROR(VLOOKUP(B33,教师安排!$A:$AE,ROW(B33)/2,FALSE),"")&amp;""</f>
        <v>马妹红</v>
      </c>
      <c r="C34" s="140" t="str">
        <f>IFERROR(VLOOKUP(C33,教师安排!$A:$AE,ROW(C33)/2,FALSE),"")&amp;""</f>
        <v>郭小敏</v>
      </c>
      <c r="D34" s="140" t="str">
        <f>IFERROR(VLOOKUP(D33,教师安排!$A:$AE,ROW(D33)/2,FALSE),"")&amp;""</f>
        <v>张辉</v>
      </c>
      <c r="E34" s="141" t="str">
        <f>IFERROR(VLOOKUP(E33,教师安排!$A:$AE,ROW(E33)/2,FALSE),"")&amp;""</f>
        <v>华明琴</v>
      </c>
      <c r="F34" s="142" t="str">
        <f>IFERROR(VLOOKUP(F33,教师安排!$A:$AE,ROW(F33)/2,FALSE),"")&amp;""</f>
        <v>王玉娟</v>
      </c>
      <c r="G34" s="140" t="str">
        <f>IFERROR(VLOOKUP(G33,教师安排!$A:$AE,ROW(G33)/2,FALSE),"")&amp;""</f>
        <v>王春平</v>
      </c>
      <c r="H34" s="143" t="str">
        <f>IFERROR(VLOOKUP(H33,教师安排!$A:$AE,ROW(H33)/2,FALSE),"")&amp;""</f>
        <v>盛文芳</v>
      </c>
      <c r="I34" s="155" t="str">
        <f>IFERROR(VLOOKUP(I33,教师安排!$A:$AE,ROW(I33)/2,FALSE),"")&amp;""</f>
        <v/>
      </c>
      <c r="J34" s="142" t="str">
        <f>IFERROR(VLOOKUP(J33,教师安排!$A:$AE,ROW(J33)/2,FALSE),"")&amp;""</f>
        <v>郭小敏</v>
      </c>
      <c r="K34" s="140" t="str">
        <f>IFERROR(VLOOKUP(K33,教师安排!$A:$AE,ROW(K33)/2,FALSE),"")&amp;""</f>
        <v>马妹红</v>
      </c>
      <c r="L34" s="140" t="str">
        <f>IFERROR(VLOOKUP(L33,教师安排!$A:$AE,ROW(L33)/2,FALSE),"")&amp;""</f>
        <v>华明琴</v>
      </c>
      <c r="M34" s="141" t="str">
        <f>IFERROR(VLOOKUP(M33,教师安排!$A:$AE,ROW(M33)/2,FALSE),"")&amp;""</f>
        <v>倪亚红</v>
      </c>
      <c r="N34" s="142" t="str">
        <f>IFERROR(VLOOKUP(N33,教师安排!$A:$AE,ROW(N33)/2,FALSE),"")&amp;""</f>
        <v>仲羚</v>
      </c>
      <c r="O34" s="140" t="str">
        <f>IFERROR(VLOOKUP(O33,教师安排!$A:$AE,ROW(O33)/2,FALSE),"")&amp;""</f>
        <v>唐珏</v>
      </c>
      <c r="P34" s="143" t="str">
        <f>IFERROR(VLOOKUP(P33,教师安排!$A:$AE,ROW(P33)/2,FALSE),"")&amp;""</f>
        <v>张辉</v>
      </c>
      <c r="Q34" s="155" t="str">
        <f>IFERROR(VLOOKUP(Q33,教师安排!$A:$AE,ROW(Q33)/2,FALSE),"")&amp;""</f>
        <v/>
      </c>
      <c r="R34" s="142" t="str">
        <f>IFERROR(VLOOKUP(R33,教师安排!$A:$AE,ROW(R33)/2,FALSE),"")&amp;""</f>
        <v>郭小敏</v>
      </c>
      <c r="S34" s="140" t="str">
        <f>IFERROR(VLOOKUP(S33,教师安排!$A:$AE,ROW(S33)/2,FALSE),"")&amp;""</f>
        <v>华明琴</v>
      </c>
      <c r="T34" s="140" t="str">
        <f>IFERROR(VLOOKUP(T33,教师安排!$A:$AE,ROW(T33)/2,FALSE),"")&amp;""</f>
        <v>马妹红</v>
      </c>
      <c r="U34" s="141" t="str">
        <f>IFERROR(VLOOKUP(U33,教师安排!$A:$AE,ROW(U33)/2,FALSE),"")&amp;""</f>
        <v>王春平</v>
      </c>
      <c r="V34" s="142" t="str">
        <f>IFERROR(VLOOKUP(V33,教师安排!$A:$AE,ROW(V33)/2,FALSE),"")&amp;""</f>
        <v>张秀红</v>
      </c>
      <c r="W34" s="140" t="str">
        <f>IFERROR(VLOOKUP(W33,教师安排!$A:$AE,ROW(W33)/2,FALSE),"")&amp;""</f>
        <v>张辉</v>
      </c>
      <c r="X34" s="143" t="str">
        <f>IFERROR(VLOOKUP(X33,教师安排!$A:$AE,ROW(X33)/2,FALSE),"")&amp;""</f>
        <v/>
      </c>
      <c r="Y34" s="155" t="str">
        <f>IFERROR(VLOOKUP(Y33,教师安排!$A:$AE,ROW(Y33)/2,FALSE),"")&amp;""</f>
        <v/>
      </c>
      <c r="Z34" s="142" t="str">
        <f>IFERROR(VLOOKUP(Z33,教师安排!$A:$AE,ROW(Z33)/2,FALSE),"")&amp;""</f>
        <v>华明琴</v>
      </c>
      <c r="AA34" s="140" t="str">
        <f>IFERROR(VLOOKUP(AA33,教师安排!$A:$AE,ROW(AA33)/2,FALSE),"")&amp;""</f>
        <v>张辉</v>
      </c>
      <c r="AB34" s="140" t="str">
        <f>IFERROR(VLOOKUP(AB33,教师安排!$A:$AE,ROW(AB33)/2,FALSE),"")&amp;""</f>
        <v>倪亚红</v>
      </c>
      <c r="AC34" s="141" t="str">
        <f>IFERROR(VLOOKUP(AC33,教师安排!$A:$AE,ROW(AC33)/2,FALSE),"")&amp;""</f>
        <v>马妹红</v>
      </c>
      <c r="AD34" s="142" t="str">
        <f>IFERROR(VLOOKUP(AD33,教师安排!$A:$AE,ROW(AD33)/2,FALSE),"")&amp;""</f>
        <v>张秀红</v>
      </c>
      <c r="AE34" s="140" t="str">
        <f>IFERROR(VLOOKUP(AE33,教师安排!$A:$AE,ROW(AE33)/2,FALSE),"")&amp;""</f>
        <v>盛文芳</v>
      </c>
      <c r="AF34" s="143" t="str">
        <f>IFERROR(VLOOKUP(AF33,教师安排!$A:$AE,ROW(AF33)/2,FALSE),"")&amp;""</f>
        <v>郭小敏</v>
      </c>
      <c r="AG34" s="155" t="str">
        <f>IFERROR(VLOOKUP(AG33,教师安排!$A:$AE,ROW(AG33)/2,FALSE),"")&amp;""</f>
        <v/>
      </c>
      <c r="AH34" s="142" t="str">
        <f>IFERROR(VLOOKUP(AH33,教师安排!$A:$AE,ROW(AH33)/2,FALSE),"")&amp;""</f>
        <v>华明琴</v>
      </c>
      <c r="AI34" s="140" t="str">
        <f>IFERROR(VLOOKUP(AI33,教师安排!$A:$AE,ROW(AI33)/2,FALSE),"")&amp;""</f>
        <v>马妹红</v>
      </c>
      <c r="AJ34" s="140" t="str">
        <f>IFERROR(VLOOKUP(AJ33,教师安排!$A:$AE,ROW(AJ33)/2,FALSE),"")&amp;""</f>
        <v>王春平</v>
      </c>
      <c r="AK34" s="141" t="str">
        <f>IFERROR(VLOOKUP(AK33,教师安排!$A:$AE,ROW(AK33)/2,FALSE),"")&amp;""</f>
        <v>唐珏</v>
      </c>
      <c r="AL34" s="142" t="str">
        <f>IFERROR(VLOOKUP(AL33,教师安排!$A:$AE,ROW(AL33)/2,FALSE),"")&amp;""</f>
        <v>仲羚</v>
      </c>
      <c r="AM34" s="140" t="str">
        <f>IFERROR(VLOOKUP(AM33,教师安排!$A:$AE,ROW(AM33)/2,FALSE),"")&amp;""</f>
        <v>郭小敏</v>
      </c>
      <c r="AN34" s="143" t="str">
        <f>IFERROR(VLOOKUP(AN33,教师安排!$A:$AE,ROW(AN33)/2,FALSE),"")&amp;""</f>
        <v>李莎莎</v>
      </c>
      <c r="AO34" s="155" t="str">
        <f>IFERROR(VLOOKUP(AO33,教师安排!$A:$AE,ROW(AO33)/2,FALSE),"")&amp;""</f>
        <v>蒋瑞琴</v>
      </c>
      <c r="AP34" s="110">
        <v>0</v>
      </c>
      <c r="AQ34" s="111">
        <v>30</v>
      </c>
    </row>
    <row r="35" spans="1:43" ht="16.2" customHeight="1" x14ac:dyDescent="0.15">
      <c r="A35" s="138" t="str">
        <f>INDEX(教师安排!$B$1:$AE$1,ROW(教师安排!A16))</f>
        <v>八6</v>
      </c>
      <c r="B35" s="139" t="s">
        <v>140</v>
      </c>
      <c r="C35" s="140" t="s">
        <v>216</v>
      </c>
      <c r="D35" s="140" t="s">
        <v>218</v>
      </c>
      <c r="E35" s="141" t="s">
        <v>147</v>
      </c>
      <c r="F35" s="142" t="s">
        <v>135</v>
      </c>
      <c r="G35" s="140" t="s">
        <v>152</v>
      </c>
      <c r="H35" s="140" t="s">
        <v>122</v>
      </c>
      <c r="I35" s="155" t="s">
        <v>166</v>
      </c>
      <c r="J35" s="142" t="s">
        <v>152</v>
      </c>
      <c r="K35" s="140" t="s">
        <v>142</v>
      </c>
      <c r="L35" s="140" t="s">
        <v>209</v>
      </c>
      <c r="M35" s="141" t="s">
        <v>128</v>
      </c>
      <c r="N35" s="142" t="s">
        <v>165</v>
      </c>
      <c r="O35" s="140" t="s">
        <v>73</v>
      </c>
      <c r="P35" s="140" t="s">
        <v>207</v>
      </c>
      <c r="Q35" s="155" t="s">
        <v>166</v>
      </c>
      <c r="R35" s="142" t="s">
        <v>152</v>
      </c>
      <c r="S35" s="140" t="s">
        <v>128</v>
      </c>
      <c r="T35" s="140" t="s">
        <v>142</v>
      </c>
      <c r="U35" s="141" t="s">
        <v>80</v>
      </c>
      <c r="V35" s="142" t="s">
        <v>210</v>
      </c>
      <c r="W35" s="140" t="s">
        <v>42</v>
      </c>
      <c r="X35" s="140" t="s">
        <v>150</v>
      </c>
      <c r="Y35" s="158" t="s">
        <v>110</v>
      </c>
      <c r="Z35" s="142" t="s">
        <v>203</v>
      </c>
      <c r="AA35" s="140" t="s">
        <v>202</v>
      </c>
      <c r="AB35" s="140" t="s">
        <v>140</v>
      </c>
      <c r="AC35" s="141" t="s">
        <v>128</v>
      </c>
      <c r="AD35" s="142" t="s">
        <v>151</v>
      </c>
      <c r="AE35" s="140" t="s">
        <v>122</v>
      </c>
      <c r="AF35" s="140" t="s">
        <v>216</v>
      </c>
      <c r="AG35" s="155" t="s">
        <v>110</v>
      </c>
      <c r="AH35" s="142" t="s">
        <v>128</v>
      </c>
      <c r="AI35" s="140" t="s">
        <v>140</v>
      </c>
      <c r="AJ35" s="140" t="s">
        <v>135</v>
      </c>
      <c r="AK35" s="141" t="s">
        <v>142</v>
      </c>
      <c r="AL35" s="142" t="s">
        <v>147</v>
      </c>
      <c r="AM35" s="140" t="s">
        <v>73</v>
      </c>
      <c r="AN35" s="140" t="s">
        <v>152</v>
      </c>
      <c r="AO35" s="155" t="s">
        <v>146</v>
      </c>
      <c r="AP35" s="111">
        <v>1</v>
      </c>
      <c r="AQ35" s="111">
        <v>31</v>
      </c>
    </row>
    <row r="36" spans="1:43" ht="16.2" customHeight="1" x14ac:dyDescent="0.15">
      <c r="A36" s="138" t="str">
        <f>HLOOKUP(A35,教师安排!$B$1:$AE$27,ROW($B$3),0)</f>
        <v>郭小敏</v>
      </c>
      <c r="B36" s="139" t="str">
        <f>IFERROR(VLOOKUP(B35,教师安排!$A:$AE,ROW(B35)/2,FALSE),"")&amp;""</f>
        <v>郭小敏</v>
      </c>
      <c r="C36" s="140" t="str">
        <f>IFERROR(VLOOKUP(C35,教师安排!$A:$AE,ROW(C35)/2,FALSE),"")&amp;""</f>
        <v>唐珏</v>
      </c>
      <c r="D36" s="140" t="str">
        <f>IFERROR(VLOOKUP(D35,教师安排!$A:$AE,ROW(D35)/2,FALSE),"")&amp;""</f>
        <v>蔡春玲</v>
      </c>
      <c r="E36" s="141" t="str">
        <f>IFERROR(VLOOKUP(E35,教师安排!$A:$AE,ROW(E35)/2,FALSE),"")&amp;""</f>
        <v>刘萌</v>
      </c>
      <c r="F36" s="142" t="str">
        <f>IFERROR(VLOOKUP(F35,教师安排!$A:$AE,ROW(F35)/2,FALSE),"")&amp;""</f>
        <v>董金弘</v>
      </c>
      <c r="G36" s="140" t="str">
        <f>IFERROR(VLOOKUP(G35,教师安排!$A:$AE,ROW(G35)/2,FALSE),"")&amp;""</f>
        <v>周洁</v>
      </c>
      <c r="H36" s="140" t="str">
        <f>IFERROR(VLOOKUP(H35,教师安排!$A:$AE,ROW(H35)/2,FALSE),"")&amp;""</f>
        <v>张秀红</v>
      </c>
      <c r="I36" s="155" t="str">
        <f>IFERROR(VLOOKUP(I35,教师安排!$A:$AE,ROW(I35)/2,FALSE),"")&amp;""</f>
        <v/>
      </c>
      <c r="J36" s="142" t="str">
        <f>IFERROR(VLOOKUP(J35,教师安排!$A:$AE,ROW(J35)/2,FALSE),"")&amp;""</f>
        <v>周洁</v>
      </c>
      <c r="K36" s="140" t="str">
        <f>IFERROR(VLOOKUP(K35,教师安排!$A:$AE,ROW(K35)/2,FALSE),"")&amp;""</f>
        <v>张辉</v>
      </c>
      <c r="L36" s="140" t="str">
        <f>IFERROR(VLOOKUP(L35,教师安排!$A:$AE,ROW(L35)/2,FALSE),"")&amp;""</f>
        <v>郭小敏</v>
      </c>
      <c r="M36" s="141" t="str">
        <f>IFERROR(VLOOKUP(M35,教师安排!$A:$AE,ROW(M35)/2,FALSE),"")&amp;""</f>
        <v>蔡春玲</v>
      </c>
      <c r="N36" s="142" t="str">
        <f>IFERROR(VLOOKUP(N35,教师安排!$A:$AE,ROW(N35)/2,FALSE),"")&amp;""</f>
        <v>周小莉</v>
      </c>
      <c r="O36" s="140" t="str">
        <f>IFERROR(VLOOKUP(O35,教师安排!$A:$AE,ROW(O35)/2,FALSE),"")&amp;""</f>
        <v>顾云中</v>
      </c>
      <c r="P36" s="140" t="str">
        <f>IFERROR(VLOOKUP(P35,教师安排!$A:$AE,ROW(P35)/2,FALSE),"")&amp;""</f>
        <v>董金弘</v>
      </c>
      <c r="Q36" s="155" t="str">
        <f>IFERROR(VLOOKUP(Q35,教师安排!$A:$AE,ROW(Q35)/2,FALSE),"")&amp;""</f>
        <v/>
      </c>
      <c r="R36" s="142" t="str">
        <f>IFERROR(VLOOKUP(R35,教师安排!$A:$AE,ROW(R35)/2,FALSE),"")&amp;""</f>
        <v>周洁</v>
      </c>
      <c r="S36" s="140" t="str">
        <f>IFERROR(VLOOKUP(S35,教师安排!$A:$AE,ROW(S35)/2,FALSE),"")&amp;""</f>
        <v>蔡春玲</v>
      </c>
      <c r="T36" s="140" t="str">
        <f>IFERROR(VLOOKUP(T35,教师安排!$A:$AE,ROW(T35)/2,FALSE),"")&amp;""</f>
        <v>张辉</v>
      </c>
      <c r="U36" s="141" t="str">
        <f>IFERROR(VLOOKUP(U35,教师安排!$A:$AE,ROW(U35)/2,FALSE),"")&amp;""</f>
        <v>郭小敏</v>
      </c>
      <c r="V36" s="142" t="str">
        <f>IFERROR(VLOOKUP(V35,教师安排!$A:$AE,ROW(V35)/2,FALSE),"")&amp;""</f>
        <v>李莎莎</v>
      </c>
      <c r="W36" s="140" t="str">
        <f>IFERROR(VLOOKUP(W35,教师安排!$A:$AE,ROW(W35)/2,FALSE),"")&amp;""</f>
        <v>郭小敏</v>
      </c>
      <c r="X36" s="140" t="str">
        <f>IFERROR(VLOOKUP(X35,教师安排!$A:$AE,ROW(X35)/2,FALSE),"")&amp;""</f>
        <v/>
      </c>
      <c r="Y36" s="155" t="str">
        <f>IFERROR(VLOOKUP(Y35,教师安排!$A:$AE,ROW(Y35)/2,FALSE),"")&amp;""</f>
        <v/>
      </c>
      <c r="Z36" s="142" t="str">
        <f>IFERROR(VLOOKUP(Z35,教师安排!$A:$AE,ROW(Z35)/2,FALSE),"")&amp;""</f>
        <v>周小莉</v>
      </c>
      <c r="AA36" s="140" t="str">
        <f>IFERROR(VLOOKUP(AA35,教师安排!$A:$AE,ROW(AA35)/2,FALSE),"")&amp;""</f>
        <v>周洁</v>
      </c>
      <c r="AB36" s="140" t="str">
        <f>IFERROR(VLOOKUP(AB35,教师安排!$A:$AE,ROW(AB35)/2,FALSE),"")&amp;""</f>
        <v>郭小敏</v>
      </c>
      <c r="AC36" s="141" t="str">
        <f>IFERROR(VLOOKUP(AC35,教师安排!$A:$AE,ROW(AC35)/2,FALSE),"")&amp;""</f>
        <v>蔡春玲</v>
      </c>
      <c r="AD36" s="142" t="str">
        <f>IFERROR(VLOOKUP(AD35,教师安排!$A:$AE,ROW(AD35)/2,FALSE),"")&amp;""</f>
        <v>王玉娟</v>
      </c>
      <c r="AE36" s="140" t="str">
        <f>IFERROR(VLOOKUP(AE35,教师安排!$A:$AE,ROW(AE35)/2,FALSE),"")&amp;""</f>
        <v>张秀红</v>
      </c>
      <c r="AF36" s="140" t="str">
        <f>IFERROR(VLOOKUP(AF35,教师安排!$A:$AE,ROW(AF35)/2,FALSE),"")&amp;""</f>
        <v>唐珏</v>
      </c>
      <c r="AG36" s="155" t="str">
        <f>IFERROR(VLOOKUP(AG35,教师安排!$A:$AE,ROW(AG35)/2,FALSE),"")&amp;""</f>
        <v/>
      </c>
      <c r="AH36" s="142" t="str">
        <f>IFERROR(VLOOKUP(AH35,教师安排!$A:$AE,ROW(AH35)/2,FALSE),"")&amp;""</f>
        <v>蔡春玲</v>
      </c>
      <c r="AI36" s="140" t="str">
        <f>IFERROR(VLOOKUP(AI35,教师安排!$A:$AE,ROW(AI35)/2,FALSE),"")&amp;""</f>
        <v>郭小敏</v>
      </c>
      <c r="AJ36" s="140" t="str">
        <f>IFERROR(VLOOKUP(AJ35,教师安排!$A:$AE,ROW(AJ35)/2,FALSE),"")&amp;""</f>
        <v>董金弘</v>
      </c>
      <c r="AK36" s="141" t="str">
        <f>IFERROR(VLOOKUP(AK35,教师安排!$A:$AE,ROW(AK35)/2,FALSE),"")&amp;""</f>
        <v>张辉</v>
      </c>
      <c r="AL36" s="142" t="str">
        <f>IFERROR(VLOOKUP(AL35,教师安排!$A:$AE,ROW(AL35)/2,FALSE),"")&amp;""</f>
        <v>刘萌</v>
      </c>
      <c r="AM36" s="140" t="str">
        <f>IFERROR(VLOOKUP(AM35,教师安排!$A:$AE,ROW(AM35)/2,FALSE),"")&amp;""</f>
        <v>顾云中</v>
      </c>
      <c r="AN36" s="140" t="str">
        <f>IFERROR(VLOOKUP(AN35,教师安排!$A:$AE,ROW(AN35)/2,FALSE),"")&amp;""</f>
        <v>周洁</v>
      </c>
      <c r="AO36" s="155" t="str">
        <f>IFERROR(VLOOKUP(AO35,教师安排!$A:$AE,ROW(AO35)/2,FALSE),"")&amp;""</f>
        <v>陈仁年</v>
      </c>
      <c r="AP36" s="109">
        <v>0</v>
      </c>
      <c r="AQ36" s="109">
        <v>32</v>
      </c>
    </row>
    <row r="37" spans="1:43" ht="16.2" customHeight="1" x14ac:dyDescent="0.15">
      <c r="A37" s="138" t="str">
        <f>INDEX(教师安排!$B$1:$AE$1,ROW(教师安排!A17))</f>
        <v>八7</v>
      </c>
      <c r="B37" s="139" t="s">
        <v>128</v>
      </c>
      <c r="C37" s="140" t="s">
        <v>140</v>
      </c>
      <c r="D37" s="140" t="s">
        <v>152</v>
      </c>
      <c r="E37" s="141" t="s">
        <v>73</v>
      </c>
      <c r="F37" s="142" t="s">
        <v>142</v>
      </c>
      <c r="G37" s="140" t="s">
        <v>122</v>
      </c>
      <c r="H37" s="140" t="s">
        <v>147</v>
      </c>
      <c r="I37" s="155" t="s">
        <v>110</v>
      </c>
      <c r="J37" s="142" t="s">
        <v>128</v>
      </c>
      <c r="K37" s="140" t="s">
        <v>140</v>
      </c>
      <c r="L37" s="140" t="s">
        <v>165</v>
      </c>
      <c r="M37" s="141" t="s">
        <v>135</v>
      </c>
      <c r="N37" s="142" t="s">
        <v>114</v>
      </c>
      <c r="O37" s="140" t="s">
        <v>142</v>
      </c>
      <c r="P37" s="140" t="s">
        <v>152</v>
      </c>
      <c r="Q37" s="155" t="s">
        <v>166</v>
      </c>
      <c r="R37" s="142" t="s">
        <v>80</v>
      </c>
      <c r="S37" s="140" t="s">
        <v>152</v>
      </c>
      <c r="T37" s="140" t="s">
        <v>128</v>
      </c>
      <c r="U37" s="141" t="s">
        <v>151</v>
      </c>
      <c r="V37" s="142" t="s">
        <v>135</v>
      </c>
      <c r="W37" s="140" t="s">
        <v>42</v>
      </c>
      <c r="X37" s="140" t="s">
        <v>150</v>
      </c>
      <c r="Y37" s="158" t="s">
        <v>146</v>
      </c>
      <c r="Z37" s="142" t="s">
        <v>128</v>
      </c>
      <c r="AA37" s="140" t="s">
        <v>152</v>
      </c>
      <c r="AB37" s="140" t="s">
        <v>147</v>
      </c>
      <c r="AC37" s="141" t="s">
        <v>120</v>
      </c>
      <c r="AD37" s="142" t="s">
        <v>135</v>
      </c>
      <c r="AE37" s="140" t="s">
        <v>73</v>
      </c>
      <c r="AF37" s="140" t="s">
        <v>140</v>
      </c>
      <c r="AG37" s="155" t="s">
        <v>166</v>
      </c>
      <c r="AH37" s="142" t="s">
        <v>152</v>
      </c>
      <c r="AI37" s="140" t="s">
        <v>142</v>
      </c>
      <c r="AJ37" s="140" t="s">
        <v>140</v>
      </c>
      <c r="AK37" s="141" t="s">
        <v>128</v>
      </c>
      <c r="AL37" s="142" t="s">
        <v>122</v>
      </c>
      <c r="AM37" s="140" t="s">
        <v>114</v>
      </c>
      <c r="AN37" s="140" t="s">
        <v>165</v>
      </c>
      <c r="AO37" s="155" t="s">
        <v>110</v>
      </c>
      <c r="AP37" s="111">
        <v>1</v>
      </c>
      <c r="AQ37" s="111">
        <v>33</v>
      </c>
    </row>
    <row r="38" spans="1:43" ht="16.2" customHeight="1" x14ac:dyDescent="0.15">
      <c r="A38" s="138" t="str">
        <f>HLOOKUP(A37,教师安排!$B$1:$AE$27,ROW($B$3),0)</f>
        <v>蔡春玲</v>
      </c>
      <c r="B38" s="139" t="str">
        <f>IFERROR(VLOOKUP(B37,教师安排!$A:$AE,ROW(B37)/2,FALSE),"")&amp;""</f>
        <v>蔡春玲</v>
      </c>
      <c r="C38" s="140" t="str">
        <f>IFERROR(VLOOKUP(C37,教师安排!$A:$AE,ROW(C37)/2,FALSE),"")&amp;""</f>
        <v>邓亚丽</v>
      </c>
      <c r="D38" s="140" t="str">
        <f>IFERROR(VLOOKUP(D37,教师安排!$A:$AE,ROW(D37)/2,FALSE),"")&amp;""</f>
        <v>钱丽芬</v>
      </c>
      <c r="E38" s="141" t="str">
        <f>IFERROR(VLOOKUP(E37,教师安排!$A:$AE,ROW(E37)/2,FALSE),"")&amp;""</f>
        <v>顾云中</v>
      </c>
      <c r="F38" s="142" t="str">
        <f>IFERROR(VLOOKUP(F37,教师安排!$A:$AE,ROW(F37)/2,FALSE),"")&amp;""</f>
        <v>肖云峰</v>
      </c>
      <c r="G38" s="140" t="str">
        <f>IFERROR(VLOOKUP(G37,教师安排!$A:$AE,ROW(G37)/2,FALSE),"")&amp;""</f>
        <v>孙洪宇</v>
      </c>
      <c r="H38" s="140" t="str">
        <f>IFERROR(VLOOKUP(H37,教师安排!$A:$AE,ROW(H37)/2,FALSE),"")&amp;""</f>
        <v>刘萌</v>
      </c>
      <c r="I38" s="155" t="str">
        <f>IFERROR(VLOOKUP(I37,教师安排!$A:$AE,ROW(I37)/2,FALSE),"")&amp;""</f>
        <v/>
      </c>
      <c r="J38" s="142" t="str">
        <f>IFERROR(VLOOKUP(J37,教师安排!$A:$AE,ROW(J37)/2,FALSE),"")&amp;""</f>
        <v>蔡春玲</v>
      </c>
      <c r="K38" s="140" t="str">
        <f>IFERROR(VLOOKUP(K37,教师安排!$A:$AE,ROW(K37)/2,FALSE),"")&amp;""</f>
        <v>邓亚丽</v>
      </c>
      <c r="L38" s="140" t="str">
        <f>IFERROR(VLOOKUP(L37,教师安排!$A:$AE,ROW(L37)/2,FALSE),"")&amp;""</f>
        <v>顾佳萍</v>
      </c>
      <c r="M38" s="141" t="str">
        <f>IFERROR(VLOOKUP(M37,教师安排!$A:$AE,ROW(M37)/2,FALSE),"")&amp;""</f>
        <v>董金弘</v>
      </c>
      <c r="N38" s="142" t="str">
        <f>IFERROR(VLOOKUP(N37,教师安排!$A:$AE,ROW(N37)/2,FALSE),"")&amp;""</f>
        <v>唐珏</v>
      </c>
      <c r="O38" s="140" t="str">
        <f>IFERROR(VLOOKUP(O37,教师安排!$A:$AE,ROW(O37)/2,FALSE),"")&amp;""</f>
        <v>肖云峰</v>
      </c>
      <c r="P38" s="140" t="str">
        <f>IFERROR(VLOOKUP(P37,教师安排!$A:$AE,ROW(P37)/2,FALSE),"")&amp;""</f>
        <v>钱丽芬</v>
      </c>
      <c r="Q38" s="155" t="str">
        <f>IFERROR(VLOOKUP(Q37,教师安排!$A:$AE,ROW(Q37)/2,FALSE),"")&amp;""</f>
        <v/>
      </c>
      <c r="R38" s="142" t="str">
        <f>IFERROR(VLOOKUP(R37,教师安排!$A:$AE,ROW(R37)/2,FALSE),"")&amp;""</f>
        <v>邓亚丽</v>
      </c>
      <c r="S38" s="140" t="str">
        <f>IFERROR(VLOOKUP(S37,教师安排!$A:$AE,ROW(S37)/2,FALSE),"")&amp;""</f>
        <v>钱丽芬</v>
      </c>
      <c r="T38" s="140" t="str">
        <f>IFERROR(VLOOKUP(T37,教师安排!$A:$AE,ROW(T37)/2,FALSE),"")&amp;""</f>
        <v>蔡春玲</v>
      </c>
      <c r="U38" s="141" t="str">
        <f>IFERROR(VLOOKUP(U37,教师安排!$A:$AE,ROW(U37)/2,FALSE),"")&amp;""</f>
        <v>王玉娟</v>
      </c>
      <c r="V38" s="142" t="str">
        <f>IFERROR(VLOOKUP(V37,教师安排!$A:$AE,ROW(V37)/2,FALSE),"")&amp;""</f>
        <v>董金弘</v>
      </c>
      <c r="W38" s="140" t="str">
        <f>IFERROR(VLOOKUP(W37,教师安排!$A:$AE,ROW(W37)/2,FALSE),"")&amp;""</f>
        <v>蔡春玲</v>
      </c>
      <c r="X38" s="140" t="str">
        <f>IFERROR(VLOOKUP(X37,教师安排!$A:$AE,ROW(X37)/2,FALSE),"")&amp;""</f>
        <v/>
      </c>
      <c r="Y38" s="155" t="str">
        <f>IFERROR(VLOOKUP(Y37,教师安排!$A:$AE,ROW(Y37)/2,FALSE),"")&amp;""</f>
        <v>陈仁年</v>
      </c>
      <c r="Z38" s="142" t="str">
        <f>IFERROR(VLOOKUP(Z37,教师安排!$A:$AE,ROW(Z37)/2,FALSE),"")&amp;""</f>
        <v>蔡春玲</v>
      </c>
      <c r="AA38" s="140" t="str">
        <f>IFERROR(VLOOKUP(AA37,教师安排!$A:$AE,ROW(AA37)/2,FALSE),"")&amp;""</f>
        <v>钱丽芬</v>
      </c>
      <c r="AB38" s="140" t="str">
        <f>IFERROR(VLOOKUP(AB37,教师安排!$A:$AE,ROW(AB37)/2,FALSE),"")&amp;""</f>
        <v>刘萌</v>
      </c>
      <c r="AC38" s="141" t="str">
        <f>IFERROR(VLOOKUP(AC37,教师安排!$A:$AE,ROW(AC37)/2,FALSE),"")&amp;""</f>
        <v>任向华</v>
      </c>
      <c r="AD38" s="142" t="str">
        <f>IFERROR(VLOOKUP(AD37,教师安排!$A:$AE,ROW(AD37)/2,FALSE),"")&amp;""</f>
        <v>董金弘</v>
      </c>
      <c r="AE38" s="140" t="str">
        <f>IFERROR(VLOOKUP(AE37,教师安排!$A:$AE,ROW(AE37)/2,FALSE),"")&amp;""</f>
        <v>顾云中</v>
      </c>
      <c r="AF38" s="140" t="str">
        <f>IFERROR(VLOOKUP(AF37,教师安排!$A:$AE,ROW(AF37)/2,FALSE),"")&amp;""</f>
        <v>邓亚丽</v>
      </c>
      <c r="AG38" s="155" t="str">
        <f>IFERROR(VLOOKUP(AG37,教师安排!$A:$AE,ROW(AG37)/2,FALSE),"")&amp;""</f>
        <v/>
      </c>
      <c r="AH38" s="142" t="str">
        <f>IFERROR(VLOOKUP(AH37,教师安排!$A:$AE,ROW(AH37)/2,FALSE),"")&amp;""</f>
        <v>钱丽芬</v>
      </c>
      <c r="AI38" s="140" t="str">
        <f>IFERROR(VLOOKUP(AI37,教师安排!$A:$AE,ROW(AI37)/2,FALSE),"")&amp;""</f>
        <v>肖云峰</v>
      </c>
      <c r="AJ38" s="140" t="str">
        <f>IFERROR(VLOOKUP(AJ37,教师安排!$A:$AE,ROW(AJ37)/2,FALSE),"")&amp;""</f>
        <v>邓亚丽</v>
      </c>
      <c r="AK38" s="141" t="str">
        <f>IFERROR(VLOOKUP(AK37,教师安排!$A:$AE,ROW(AK37)/2,FALSE),"")&amp;""</f>
        <v>蔡春玲</v>
      </c>
      <c r="AL38" s="142" t="str">
        <f>IFERROR(VLOOKUP(AL37,教师安排!$A:$AE,ROW(AL37)/2,FALSE),"")&amp;""</f>
        <v>孙洪宇</v>
      </c>
      <c r="AM38" s="140" t="str">
        <f>IFERROR(VLOOKUP(AM37,教师安排!$A:$AE,ROW(AM37)/2,FALSE),"")&amp;""</f>
        <v>唐珏</v>
      </c>
      <c r="AN38" s="140" t="str">
        <f>IFERROR(VLOOKUP(AN37,教师安排!$A:$AE,ROW(AN37)/2,FALSE),"")&amp;""</f>
        <v>顾佳萍</v>
      </c>
      <c r="AO38" s="155" t="str">
        <f>IFERROR(VLOOKUP(AO37,教师安排!$A:$AE,ROW(AO37)/2,FALSE),"")&amp;""</f>
        <v/>
      </c>
      <c r="AP38" s="109">
        <v>0</v>
      </c>
      <c r="AQ38" s="109">
        <v>34</v>
      </c>
    </row>
    <row r="39" spans="1:43" ht="16.2" customHeight="1" x14ac:dyDescent="0.15">
      <c r="A39" s="138" t="str">
        <f>INDEX(教师安排!$B$1:$AE$1,ROW(教师安排!A18))</f>
        <v>八8</v>
      </c>
      <c r="B39" s="139" t="s">
        <v>152</v>
      </c>
      <c r="C39" s="140" t="s">
        <v>165</v>
      </c>
      <c r="D39" s="140" t="s">
        <v>128</v>
      </c>
      <c r="E39" s="141" t="s">
        <v>140</v>
      </c>
      <c r="F39" s="142" t="s">
        <v>120</v>
      </c>
      <c r="G39" s="140" t="s">
        <v>142</v>
      </c>
      <c r="H39" s="140" t="s">
        <v>135</v>
      </c>
      <c r="I39" s="155" t="s">
        <v>166</v>
      </c>
      <c r="J39" s="142" t="s">
        <v>128</v>
      </c>
      <c r="K39" s="140" t="s">
        <v>209</v>
      </c>
      <c r="L39" s="140" t="s">
        <v>201</v>
      </c>
      <c r="M39" s="141" t="s">
        <v>114</v>
      </c>
      <c r="N39" s="142" t="s">
        <v>147</v>
      </c>
      <c r="O39" s="140" t="s">
        <v>152</v>
      </c>
      <c r="P39" s="140" t="s">
        <v>151</v>
      </c>
      <c r="Q39" s="155" t="s">
        <v>110</v>
      </c>
      <c r="R39" s="142" t="s">
        <v>140</v>
      </c>
      <c r="S39" s="140" t="s">
        <v>128</v>
      </c>
      <c r="T39" s="140" t="s">
        <v>152</v>
      </c>
      <c r="U39" s="141" t="s">
        <v>142</v>
      </c>
      <c r="V39" s="142" t="s">
        <v>73</v>
      </c>
      <c r="W39" s="140" t="s">
        <v>42</v>
      </c>
      <c r="X39" s="140" t="s">
        <v>150</v>
      </c>
      <c r="Y39" s="158" t="s">
        <v>110</v>
      </c>
      <c r="Z39" s="142" t="s">
        <v>152</v>
      </c>
      <c r="AA39" s="140" t="s">
        <v>128</v>
      </c>
      <c r="AB39" s="140" t="s">
        <v>122</v>
      </c>
      <c r="AC39" s="141" t="s">
        <v>135</v>
      </c>
      <c r="AD39" s="142" t="s">
        <v>114</v>
      </c>
      <c r="AE39" s="140" t="s">
        <v>140</v>
      </c>
      <c r="AF39" s="140" t="s">
        <v>165</v>
      </c>
      <c r="AG39" s="155" t="s">
        <v>146</v>
      </c>
      <c r="AH39" s="142" t="s">
        <v>80</v>
      </c>
      <c r="AI39" s="140" t="s">
        <v>128</v>
      </c>
      <c r="AJ39" s="140" t="s">
        <v>142</v>
      </c>
      <c r="AK39" s="141" t="s">
        <v>152</v>
      </c>
      <c r="AL39" s="142" t="s">
        <v>135</v>
      </c>
      <c r="AM39" s="140" t="s">
        <v>147</v>
      </c>
      <c r="AN39" s="140" t="s">
        <v>73</v>
      </c>
      <c r="AO39" s="155" t="s">
        <v>166</v>
      </c>
      <c r="AP39" s="111">
        <v>1</v>
      </c>
      <c r="AQ39" s="111">
        <v>35</v>
      </c>
    </row>
    <row r="40" spans="1:43" ht="16.2" customHeight="1" x14ac:dyDescent="0.15">
      <c r="A40" s="138" t="str">
        <f>HLOOKUP(A39,教师安排!$B$1:$AE$27,ROW($B$3),0)</f>
        <v>林娟</v>
      </c>
      <c r="B40" s="139" t="str">
        <f>IFERROR(VLOOKUP(B39,教师安排!$A:$AE,ROW(B39)/2,FALSE),"")&amp;""</f>
        <v>黄苏</v>
      </c>
      <c r="C40" s="140" t="str">
        <f>IFERROR(VLOOKUP(C39,教师安排!$A:$AE,ROW(C39)/2,FALSE),"")&amp;""</f>
        <v>仲羚</v>
      </c>
      <c r="D40" s="140" t="str">
        <f>IFERROR(VLOOKUP(D39,教师安排!$A:$AE,ROW(D39)/2,FALSE),"")&amp;""</f>
        <v>严黎明</v>
      </c>
      <c r="E40" s="141" t="str">
        <f>IFERROR(VLOOKUP(E39,教师安排!$A:$AE,ROW(E39)/2,FALSE),"")&amp;""</f>
        <v>林娟</v>
      </c>
      <c r="F40" s="142" t="str">
        <f>IFERROR(VLOOKUP(F39,教师安排!$A:$AE,ROW(F39)/2,FALSE),"")&amp;""</f>
        <v>任向华</v>
      </c>
      <c r="G40" s="140" t="str">
        <f>IFERROR(VLOOKUP(G39,教师安排!$A:$AE,ROW(G39)/2,FALSE),"")&amp;""</f>
        <v>吴昊</v>
      </c>
      <c r="H40" s="140" t="str">
        <f>IFERROR(VLOOKUP(H39,教师安排!$A:$AE,ROW(H39)/2,FALSE),"")&amp;""</f>
        <v>董金弘</v>
      </c>
      <c r="I40" s="155" t="str">
        <f>IFERROR(VLOOKUP(I39,教师安排!$A:$AE,ROW(I39)/2,FALSE),"")&amp;""</f>
        <v/>
      </c>
      <c r="J40" s="142" t="str">
        <f>IFERROR(VLOOKUP(J39,教师安排!$A:$AE,ROW(J39)/2,FALSE),"")&amp;""</f>
        <v>严黎明</v>
      </c>
      <c r="K40" s="140" t="str">
        <f>IFERROR(VLOOKUP(K39,教师安排!$A:$AE,ROW(K39)/2,FALSE),"")&amp;""</f>
        <v>林娟</v>
      </c>
      <c r="L40" s="140" t="str">
        <f>IFERROR(VLOOKUP(L39,教师安排!$A:$AE,ROW(L39)/2,FALSE),"")&amp;""</f>
        <v>孙洪宇</v>
      </c>
      <c r="M40" s="141" t="str">
        <f>IFERROR(VLOOKUP(M39,教师安排!$A:$AE,ROW(M39)/2,FALSE),"")&amp;""</f>
        <v>唐珏</v>
      </c>
      <c r="N40" s="142" t="str">
        <f>IFERROR(VLOOKUP(N39,教师安排!$A:$AE,ROW(N39)/2,FALSE),"")&amp;""</f>
        <v>刘萌</v>
      </c>
      <c r="O40" s="140" t="str">
        <f>IFERROR(VLOOKUP(O39,教师安排!$A:$AE,ROW(O39)/2,FALSE),"")&amp;""</f>
        <v>黄苏</v>
      </c>
      <c r="P40" s="140" t="str">
        <f>IFERROR(VLOOKUP(P39,教师安排!$A:$AE,ROW(P39)/2,FALSE),"")&amp;""</f>
        <v>王玉娟</v>
      </c>
      <c r="Q40" s="155" t="str">
        <f>IFERROR(VLOOKUP(Q39,教师安排!$A:$AE,ROW(Q39)/2,FALSE),"")&amp;""</f>
        <v/>
      </c>
      <c r="R40" s="142" t="str">
        <f>IFERROR(VLOOKUP(R39,教师安排!$A:$AE,ROW(R39)/2,FALSE),"")&amp;""</f>
        <v>林娟</v>
      </c>
      <c r="S40" s="140" t="str">
        <f>IFERROR(VLOOKUP(S39,教师安排!$A:$AE,ROW(S39)/2,FALSE),"")&amp;""</f>
        <v>严黎明</v>
      </c>
      <c r="T40" s="140" t="str">
        <f>IFERROR(VLOOKUP(T39,教师安排!$A:$AE,ROW(T39)/2,FALSE),"")&amp;""</f>
        <v>黄苏</v>
      </c>
      <c r="U40" s="141" t="str">
        <f>IFERROR(VLOOKUP(U39,教师安排!$A:$AE,ROW(U39)/2,FALSE),"")&amp;""</f>
        <v>吴昊</v>
      </c>
      <c r="V40" s="142" t="str">
        <f>IFERROR(VLOOKUP(V39,教师安排!$A:$AE,ROW(V39)/2,FALSE),"")&amp;""</f>
        <v>顾云中</v>
      </c>
      <c r="W40" s="140" t="str">
        <f>IFERROR(VLOOKUP(W39,教师安排!$A:$AE,ROW(W39)/2,FALSE),"")&amp;""</f>
        <v>林娟</v>
      </c>
      <c r="X40" s="140" t="str">
        <f>IFERROR(VLOOKUP(X39,教师安排!$A:$AE,ROW(X39)/2,FALSE),"")&amp;""</f>
        <v/>
      </c>
      <c r="Y40" s="155" t="str">
        <f>IFERROR(VLOOKUP(Y39,教师安排!$A:$AE,ROW(Y39)/2,FALSE),"")&amp;""</f>
        <v/>
      </c>
      <c r="Z40" s="142" t="str">
        <f>IFERROR(VLOOKUP(Z39,教师安排!$A:$AE,ROW(Z39)/2,FALSE),"")&amp;""</f>
        <v>黄苏</v>
      </c>
      <c r="AA40" s="140" t="str">
        <f>IFERROR(VLOOKUP(AA39,教师安排!$A:$AE,ROW(AA39)/2,FALSE),"")&amp;""</f>
        <v>严黎明</v>
      </c>
      <c r="AB40" s="140" t="str">
        <f>IFERROR(VLOOKUP(AB39,教师安排!$A:$AE,ROW(AB39)/2,FALSE),"")&amp;""</f>
        <v>孙洪宇</v>
      </c>
      <c r="AC40" s="141" t="str">
        <f>IFERROR(VLOOKUP(AC39,教师安排!$A:$AE,ROW(AC39)/2,FALSE),"")&amp;""</f>
        <v>董金弘</v>
      </c>
      <c r="AD40" s="142" t="str">
        <f>IFERROR(VLOOKUP(AD39,教师安排!$A:$AE,ROW(AD39)/2,FALSE),"")&amp;""</f>
        <v>唐珏</v>
      </c>
      <c r="AE40" s="140" t="str">
        <f>IFERROR(VLOOKUP(AE39,教师安排!$A:$AE,ROW(AE39)/2,FALSE),"")&amp;""</f>
        <v>林娟</v>
      </c>
      <c r="AF40" s="140" t="str">
        <f>IFERROR(VLOOKUP(AF39,教师安排!$A:$AE,ROW(AF39)/2,FALSE),"")&amp;""</f>
        <v>仲羚</v>
      </c>
      <c r="AG40" s="155" t="str">
        <f>IFERROR(VLOOKUP(AG39,教师安排!$A:$AE,ROW(AG39)/2,FALSE),"")&amp;""</f>
        <v>陈仁年</v>
      </c>
      <c r="AH40" s="142" t="str">
        <f>IFERROR(VLOOKUP(AH39,教师安排!$A:$AE,ROW(AH39)/2,FALSE),"")&amp;""</f>
        <v>林娟</v>
      </c>
      <c r="AI40" s="140" t="str">
        <f>IFERROR(VLOOKUP(AI39,教师安排!$A:$AE,ROW(AI39)/2,FALSE),"")&amp;""</f>
        <v>严黎明</v>
      </c>
      <c r="AJ40" s="140" t="str">
        <f>IFERROR(VLOOKUP(AJ39,教师安排!$A:$AE,ROW(AJ39)/2,FALSE),"")&amp;""</f>
        <v>吴昊</v>
      </c>
      <c r="AK40" s="141" t="str">
        <f>IFERROR(VLOOKUP(AK39,教师安排!$A:$AE,ROW(AK39)/2,FALSE),"")&amp;""</f>
        <v>黄苏</v>
      </c>
      <c r="AL40" s="142" t="str">
        <f>IFERROR(VLOOKUP(AL39,教师安排!$A:$AE,ROW(AL39)/2,FALSE),"")&amp;""</f>
        <v>董金弘</v>
      </c>
      <c r="AM40" s="140" t="str">
        <f>IFERROR(VLOOKUP(AM39,教师安排!$A:$AE,ROW(AM39)/2,FALSE),"")&amp;""</f>
        <v>刘萌</v>
      </c>
      <c r="AN40" s="140" t="str">
        <f>IFERROR(VLOOKUP(AN39,教师安排!$A:$AE,ROW(AN39)/2,FALSE),"")&amp;""</f>
        <v>顾云中</v>
      </c>
      <c r="AO40" s="155" t="str">
        <f>IFERROR(VLOOKUP(AO39,教师安排!$A:$AE,ROW(AO39)/2,FALSE),"")&amp;""</f>
        <v/>
      </c>
      <c r="AP40" s="109">
        <v>0</v>
      </c>
      <c r="AQ40" s="109">
        <v>36</v>
      </c>
    </row>
    <row r="41" spans="1:43" ht="16.2" customHeight="1" x14ac:dyDescent="0.15">
      <c r="A41" s="138" t="str">
        <f>INDEX(教师安排!$B$1:$AE$1,ROW(教师安排!A19))</f>
        <v>八9</v>
      </c>
      <c r="B41" s="139" t="s">
        <v>128</v>
      </c>
      <c r="C41" s="140" t="s">
        <v>140</v>
      </c>
      <c r="D41" s="140" t="s">
        <v>122</v>
      </c>
      <c r="E41" s="141" t="s">
        <v>114</v>
      </c>
      <c r="F41" s="142" t="s">
        <v>147</v>
      </c>
      <c r="G41" s="140" t="s">
        <v>205</v>
      </c>
      <c r="H41" s="140" t="s">
        <v>202</v>
      </c>
      <c r="I41" s="155" t="s">
        <v>110</v>
      </c>
      <c r="J41" s="142" t="s">
        <v>128</v>
      </c>
      <c r="K41" s="140" t="s">
        <v>152</v>
      </c>
      <c r="L41" s="140" t="s">
        <v>120</v>
      </c>
      <c r="M41" s="141" t="s">
        <v>80</v>
      </c>
      <c r="N41" s="142" t="s">
        <v>135</v>
      </c>
      <c r="O41" s="140" t="s">
        <v>165</v>
      </c>
      <c r="P41" s="140" t="s">
        <v>73</v>
      </c>
      <c r="Q41" s="155" t="s">
        <v>146</v>
      </c>
      <c r="R41" s="142" t="s">
        <v>152</v>
      </c>
      <c r="S41" s="140" t="s">
        <v>140</v>
      </c>
      <c r="T41" s="140" t="s">
        <v>147</v>
      </c>
      <c r="U41" s="141" t="s">
        <v>128</v>
      </c>
      <c r="V41" s="142" t="s">
        <v>165</v>
      </c>
      <c r="W41" s="140" t="s">
        <v>42</v>
      </c>
      <c r="X41" s="140" t="s">
        <v>150</v>
      </c>
      <c r="Y41" s="158" t="s">
        <v>110</v>
      </c>
      <c r="Z41" s="142" t="s">
        <v>128</v>
      </c>
      <c r="AA41" s="140" t="s">
        <v>152</v>
      </c>
      <c r="AB41" s="140" t="s">
        <v>142</v>
      </c>
      <c r="AC41" s="141" t="s">
        <v>201</v>
      </c>
      <c r="AD41" s="142" t="s">
        <v>140</v>
      </c>
      <c r="AE41" s="140" t="s">
        <v>151</v>
      </c>
      <c r="AF41" s="140" t="s">
        <v>135</v>
      </c>
      <c r="AG41" s="155" t="s">
        <v>166</v>
      </c>
      <c r="AH41" s="142" t="s">
        <v>128</v>
      </c>
      <c r="AI41" s="140" t="s">
        <v>140</v>
      </c>
      <c r="AJ41" s="140" t="s">
        <v>216</v>
      </c>
      <c r="AK41" s="141" t="s">
        <v>208</v>
      </c>
      <c r="AL41" s="142" t="s">
        <v>142</v>
      </c>
      <c r="AM41" s="140" t="s">
        <v>152</v>
      </c>
      <c r="AN41" s="140" t="s">
        <v>135</v>
      </c>
      <c r="AO41" s="155" t="s">
        <v>166</v>
      </c>
      <c r="AP41" s="111">
        <v>1</v>
      </c>
      <c r="AQ41" s="111">
        <v>37</v>
      </c>
    </row>
    <row r="42" spans="1:43" ht="16.2" customHeight="1" x14ac:dyDescent="0.15">
      <c r="A42" s="138" t="str">
        <f>HLOOKUP(A41,教师安排!$B$1:$AE$27,ROW($B$3),0)</f>
        <v>华明琴</v>
      </c>
      <c r="B42" s="139" t="str">
        <f>IFERROR(VLOOKUP(B41,教师安排!$A:$AE,ROW(B41)/2,FALSE),"")&amp;""</f>
        <v>景建峰</v>
      </c>
      <c r="C42" s="140" t="str">
        <f>IFERROR(VLOOKUP(C41,教师安排!$A:$AE,ROW(C41)/2,FALSE),"")&amp;""</f>
        <v>贾莲蔚</v>
      </c>
      <c r="D42" s="140" t="str">
        <f>IFERROR(VLOOKUP(D41,教师安排!$A:$AE,ROW(D41)/2,FALSE),"")&amp;""</f>
        <v>孙洪宇</v>
      </c>
      <c r="E42" s="141" t="str">
        <f>IFERROR(VLOOKUP(E41,教师安排!$A:$AE,ROW(E41)/2,FALSE),"")&amp;""</f>
        <v>刘永明</v>
      </c>
      <c r="F42" s="142" t="str">
        <f>IFERROR(VLOOKUP(F41,教师安排!$A:$AE,ROW(F41)/2,FALSE),"")&amp;""</f>
        <v>刘萌</v>
      </c>
      <c r="G42" s="140" t="str">
        <f>IFERROR(VLOOKUP(G41,教师安排!$A:$AE,ROW(G41)/2,FALSE),"")&amp;""</f>
        <v>肖云峰</v>
      </c>
      <c r="H42" s="140" t="str">
        <f>IFERROR(VLOOKUP(H41,教师安排!$A:$AE,ROW(H41)/2,FALSE),"")&amp;""</f>
        <v>华明琴</v>
      </c>
      <c r="I42" s="155" t="str">
        <f>IFERROR(VLOOKUP(I41,教师安排!$A:$AE,ROW(I41)/2,FALSE),"")&amp;""</f>
        <v/>
      </c>
      <c r="J42" s="142" t="str">
        <f>IFERROR(VLOOKUP(J41,教师安排!$A:$AE,ROW(J41)/2,FALSE),"")&amp;""</f>
        <v>景建峰</v>
      </c>
      <c r="K42" s="140" t="str">
        <f>IFERROR(VLOOKUP(K41,教师安排!$A:$AE,ROW(K41)/2,FALSE),"")&amp;""</f>
        <v>华明琴</v>
      </c>
      <c r="L42" s="140" t="str">
        <f>IFERROR(VLOOKUP(L41,教师安排!$A:$AE,ROW(L41)/2,FALSE),"")&amp;""</f>
        <v>任向华</v>
      </c>
      <c r="M42" s="141" t="str">
        <f>IFERROR(VLOOKUP(M41,教师安排!$A:$AE,ROW(M41)/2,FALSE),"")&amp;""</f>
        <v>贾莲蔚</v>
      </c>
      <c r="N42" s="142" t="str">
        <f>IFERROR(VLOOKUP(N41,教师安排!$A:$AE,ROW(N41)/2,FALSE),"")&amp;""</f>
        <v>董金弘</v>
      </c>
      <c r="O42" s="140" t="str">
        <f>IFERROR(VLOOKUP(O41,教师安排!$A:$AE,ROW(O41)/2,FALSE),"")&amp;""</f>
        <v>周小莉</v>
      </c>
      <c r="P42" s="140" t="str">
        <f>IFERROR(VLOOKUP(P41,教师安排!$A:$AE,ROW(P41)/2,FALSE),"")&amp;""</f>
        <v>顾云中</v>
      </c>
      <c r="Q42" s="155" t="str">
        <f>IFERROR(VLOOKUP(Q41,教师安排!$A:$AE,ROW(Q41)/2,FALSE),"")&amp;""</f>
        <v>陈仁年</v>
      </c>
      <c r="R42" s="142" t="str">
        <f>IFERROR(VLOOKUP(R41,教师安排!$A:$AE,ROW(R41)/2,FALSE),"")&amp;""</f>
        <v>华明琴</v>
      </c>
      <c r="S42" s="140" t="str">
        <f>IFERROR(VLOOKUP(S41,教师安排!$A:$AE,ROW(S41)/2,FALSE),"")&amp;""</f>
        <v>贾莲蔚</v>
      </c>
      <c r="T42" s="140" t="str">
        <f>IFERROR(VLOOKUP(T41,教师安排!$A:$AE,ROW(T41)/2,FALSE),"")&amp;""</f>
        <v>刘萌</v>
      </c>
      <c r="U42" s="141" t="str">
        <f>IFERROR(VLOOKUP(U41,教师安排!$A:$AE,ROW(U41)/2,FALSE),"")&amp;""</f>
        <v>景建峰</v>
      </c>
      <c r="V42" s="142" t="str">
        <f>IFERROR(VLOOKUP(V41,教师安排!$A:$AE,ROW(V41)/2,FALSE),"")&amp;""</f>
        <v>周小莉</v>
      </c>
      <c r="W42" s="140" t="str">
        <f>IFERROR(VLOOKUP(W41,教师安排!$A:$AE,ROW(W41)/2,FALSE),"")&amp;""</f>
        <v>华明琴</v>
      </c>
      <c r="X42" s="140" t="str">
        <f>IFERROR(VLOOKUP(X41,教师安排!$A:$AE,ROW(X41)/2,FALSE),"")&amp;""</f>
        <v/>
      </c>
      <c r="Y42" s="155" t="str">
        <f>IFERROR(VLOOKUP(Y41,教师安排!$A:$AE,ROW(Y41)/2,FALSE),"")&amp;""</f>
        <v/>
      </c>
      <c r="Z42" s="142" t="str">
        <f>IFERROR(VLOOKUP(Z41,教师安排!$A:$AE,ROW(Z41)/2,FALSE),"")&amp;""</f>
        <v>景建峰</v>
      </c>
      <c r="AA42" s="140" t="str">
        <f>IFERROR(VLOOKUP(AA41,教师安排!$A:$AE,ROW(AA41)/2,FALSE),"")&amp;""</f>
        <v>华明琴</v>
      </c>
      <c r="AB42" s="140" t="str">
        <f>IFERROR(VLOOKUP(AB41,教师安排!$A:$AE,ROW(AB41)/2,FALSE),"")&amp;""</f>
        <v>肖云峰</v>
      </c>
      <c r="AC42" s="141" t="str">
        <f>IFERROR(VLOOKUP(AC41,教师安排!$A:$AE,ROW(AC41)/2,FALSE),"")&amp;""</f>
        <v>孙洪宇</v>
      </c>
      <c r="AD42" s="142" t="str">
        <f>IFERROR(VLOOKUP(AD41,教师安排!$A:$AE,ROW(AD41)/2,FALSE),"")&amp;""</f>
        <v>贾莲蔚</v>
      </c>
      <c r="AE42" s="140" t="str">
        <f>IFERROR(VLOOKUP(AE41,教师安排!$A:$AE,ROW(AE41)/2,FALSE),"")&amp;""</f>
        <v>王玉娟</v>
      </c>
      <c r="AF42" s="140" t="str">
        <f>IFERROR(VLOOKUP(AF41,教师安排!$A:$AE,ROW(AF41)/2,FALSE),"")&amp;""</f>
        <v>董金弘</v>
      </c>
      <c r="AG42" s="155" t="str">
        <f>IFERROR(VLOOKUP(AG41,教师安排!$A:$AE,ROW(AG41)/2,FALSE),"")&amp;""</f>
        <v/>
      </c>
      <c r="AH42" s="142" t="str">
        <f>IFERROR(VLOOKUP(AH41,教师安排!$A:$AE,ROW(AH41)/2,FALSE),"")&amp;""</f>
        <v>景建峰</v>
      </c>
      <c r="AI42" s="140" t="str">
        <f>IFERROR(VLOOKUP(AI41,教师安排!$A:$AE,ROW(AI41)/2,FALSE),"")&amp;""</f>
        <v>贾莲蔚</v>
      </c>
      <c r="AJ42" s="140" t="str">
        <f>IFERROR(VLOOKUP(AJ41,教师安排!$A:$AE,ROW(AJ41)/2,FALSE),"")&amp;""</f>
        <v>刘永明</v>
      </c>
      <c r="AK42" s="141" t="str">
        <f>IFERROR(VLOOKUP(AK41,教师安排!$A:$AE,ROW(AK41)/2,FALSE),"")&amp;""</f>
        <v>顾云中</v>
      </c>
      <c r="AL42" s="142" t="str">
        <f>IFERROR(VLOOKUP(AL41,教师安排!$A:$AE,ROW(AL41)/2,FALSE),"")&amp;""</f>
        <v>肖云峰</v>
      </c>
      <c r="AM42" s="140" t="str">
        <f>IFERROR(VLOOKUP(AM41,教师安排!$A:$AE,ROW(AM41)/2,FALSE),"")&amp;""</f>
        <v>华明琴</v>
      </c>
      <c r="AN42" s="140" t="str">
        <f>IFERROR(VLOOKUP(AN41,教师安排!$A:$AE,ROW(AN41)/2,FALSE),"")&amp;""</f>
        <v>董金弘</v>
      </c>
      <c r="AO42" s="155" t="str">
        <f>IFERROR(VLOOKUP(AO41,教师安排!$A:$AE,ROW(AO41)/2,FALSE),"")&amp;""</f>
        <v/>
      </c>
      <c r="AP42" s="109">
        <v>0</v>
      </c>
      <c r="AQ42" s="109">
        <v>38</v>
      </c>
    </row>
    <row r="43" spans="1:43" ht="16.2" customHeight="1" x14ac:dyDescent="0.15">
      <c r="A43" s="138" t="str">
        <f>INDEX(教师安排!$B$1:$AE$1,ROW(教师安排!A20))</f>
        <v>九1</v>
      </c>
      <c r="B43" s="139" t="s">
        <v>102</v>
      </c>
      <c r="C43" s="140" t="s">
        <v>128</v>
      </c>
      <c r="D43" s="140" t="s">
        <v>165</v>
      </c>
      <c r="E43" s="141" t="s">
        <v>169</v>
      </c>
      <c r="F43" s="142" t="s">
        <v>135</v>
      </c>
      <c r="G43" s="140" t="s">
        <v>140</v>
      </c>
      <c r="H43" s="140" t="s">
        <v>152</v>
      </c>
      <c r="I43" s="155" t="s">
        <v>166</v>
      </c>
      <c r="J43" s="142" t="s">
        <v>152</v>
      </c>
      <c r="K43" s="140" t="s">
        <v>140</v>
      </c>
      <c r="L43" s="140" t="s">
        <v>128</v>
      </c>
      <c r="M43" s="141" t="s">
        <v>120</v>
      </c>
      <c r="N43" s="142" t="s">
        <v>102</v>
      </c>
      <c r="O43" s="140" t="s">
        <v>142</v>
      </c>
      <c r="P43" s="140" t="s">
        <v>135</v>
      </c>
      <c r="Q43" s="155" t="s">
        <v>102</v>
      </c>
      <c r="R43" s="142" t="s">
        <v>152</v>
      </c>
      <c r="S43" s="140" t="s">
        <v>128</v>
      </c>
      <c r="T43" s="140" t="s">
        <v>102</v>
      </c>
      <c r="U43" s="141" t="s">
        <v>80</v>
      </c>
      <c r="V43" s="142" t="s">
        <v>142</v>
      </c>
      <c r="W43" s="140" t="s">
        <v>42</v>
      </c>
      <c r="X43" s="140" t="s">
        <v>165</v>
      </c>
      <c r="Y43" s="158" t="s">
        <v>110</v>
      </c>
      <c r="Z43" s="142" t="s">
        <v>114</v>
      </c>
      <c r="AA43" s="140" t="s">
        <v>140</v>
      </c>
      <c r="AB43" s="140" t="s">
        <v>152</v>
      </c>
      <c r="AC43" s="141" t="s">
        <v>128</v>
      </c>
      <c r="AD43" s="142" t="s">
        <v>151</v>
      </c>
      <c r="AE43" s="140" t="s">
        <v>102</v>
      </c>
      <c r="AF43" s="140" t="s">
        <v>92</v>
      </c>
      <c r="AG43" s="155" t="s">
        <v>110</v>
      </c>
      <c r="AH43" s="142" t="s">
        <v>140</v>
      </c>
      <c r="AI43" s="140" t="s">
        <v>142</v>
      </c>
      <c r="AJ43" s="140" t="s">
        <v>128</v>
      </c>
      <c r="AK43" s="141" t="s">
        <v>170</v>
      </c>
      <c r="AL43" s="142" t="s">
        <v>135</v>
      </c>
      <c r="AM43" s="140" t="s">
        <v>114</v>
      </c>
      <c r="AN43" s="140" t="s">
        <v>152</v>
      </c>
      <c r="AO43" s="155" t="s">
        <v>114</v>
      </c>
      <c r="AP43" s="111">
        <v>1</v>
      </c>
      <c r="AQ43" s="111">
        <v>39</v>
      </c>
    </row>
    <row r="44" spans="1:43" ht="16.2" customHeight="1" x14ac:dyDescent="0.15">
      <c r="A44" s="138" t="str">
        <f>HLOOKUP(A43,教师安排!$B$1:$AE$27,ROW($B$3),0)</f>
        <v>史琴琴</v>
      </c>
      <c r="B44" s="139" t="str">
        <f>IFERROR(VLOOKUP(B43,教师安排!$A:$AE,ROW(B43)/2,FALSE),"")&amp;""</f>
        <v>任俊平</v>
      </c>
      <c r="C44" s="140" t="str">
        <f>IFERROR(VLOOKUP(C43,教师安排!$A:$AE,ROW(C43)/2,FALSE),"")&amp;""</f>
        <v>金菊</v>
      </c>
      <c r="D44" s="140" t="str">
        <f>IFERROR(VLOOKUP(D43,教师安排!$A:$AE,ROW(D43)/2,FALSE),"")&amp;""</f>
        <v>毛晓玲</v>
      </c>
      <c r="E44" s="141" t="str">
        <f>IFERROR(VLOOKUP(E43,教师安排!$A:$AE,ROW(E43)/2,FALSE),"")&amp;""</f>
        <v>邵宏</v>
      </c>
      <c r="F44" s="142" t="str">
        <f>IFERROR(VLOOKUP(F43,教师安排!$A:$AE,ROW(F43)/2,FALSE),"")&amp;""</f>
        <v>陈艳雯</v>
      </c>
      <c r="G44" s="140" t="str">
        <f>IFERROR(VLOOKUP(G43,教师安排!$A:$AE,ROW(G43)/2,FALSE),"")&amp;""</f>
        <v>华丽</v>
      </c>
      <c r="H44" s="140" t="str">
        <f>IFERROR(VLOOKUP(H43,教师安排!$A:$AE,ROW(H43)/2,FALSE),"")&amp;""</f>
        <v>屠建林</v>
      </c>
      <c r="I44" s="155" t="str">
        <f>IFERROR(VLOOKUP(I43,教师安排!$A:$AE,ROW(I43)/2,FALSE),"")&amp;""</f>
        <v/>
      </c>
      <c r="J44" s="142" t="str">
        <f>IFERROR(VLOOKUP(J43,教师安排!$A:$AE,ROW(J43)/2,FALSE),"")&amp;""</f>
        <v>屠建林</v>
      </c>
      <c r="K44" s="140" t="str">
        <f>IFERROR(VLOOKUP(K43,教师安排!$A:$AE,ROW(K43)/2,FALSE),"")&amp;""</f>
        <v>华丽</v>
      </c>
      <c r="L44" s="140" t="str">
        <f>IFERROR(VLOOKUP(L43,教师安排!$A:$AE,ROW(L43)/2,FALSE),"")&amp;""</f>
        <v>金菊</v>
      </c>
      <c r="M44" s="141" t="str">
        <f>IFERROR(VLOOKUP(M43,教师安排!$A:$AE,ROW(M43)/2,FALSE),"")&amp;""</f>
        <v>季艳</v>
      </c>
      <c r="N44" s="142" t="str">
        <f>IFERROR(VLOOKUP(N43,教师安排!$A:$AE,ROW(N43)/2,FALSE),"")&amp;""</f>
        <v>任俊平</v>
      </c>
      <c r="O44" s="140" t="str">
        <f>IFERROR(VLOOKUP(O43,教师安排!$A:$AE,ROW(O43)/2,FALSE),"")&amp;""</f>
        <v>邵宏</v>
      </c>
      <c r="P44" s="140" t="str">
        <f>IFERROR(VLOOKUP(P43,教师安排!$A:$AE,ROW(P43)/2,FALSE),"")&amp;""</f>
        <v>陈艳雯</v>
      </c>
      <c r="Q44" s="155" t="str">
        <f>IFERROR(VLOOKUP(Q43,教师安排!$A:$AE,ROW(Q43)/2,FALSE),"")&amp;""</f>
        <v>任俊平</v>
      </c>
      <c r="R44" s="142" t="str">
        <f>IFERROR(VLOOKUP(R43,教师安排!$A:$AE,ROW(R43)/2,FALSE),"")&amp;""</f>
        <v>屠建林</v>
      </c>
      <c r="S44" s="140" t="str">
        <f>IFERROR(VLOOKUP(S43,教师安排!$A:$AE,ROW(S43)/2,FALSE),"")&amp;""</f>
        <v>金菊</v>
      </c>
      <c r="T44" s="140" t="str">
        <f>IFERROR(VLOOKUP(T43,教师安排!$A:$AE,ROW(T43)/2,FALSE),"")&amp;""</f>
        <v>任俊平</v>
      </c>
      <c r="U44" s="141" t="str">
        <f>IFERROR(VLOOKUP(U43,教师安排!$A:$AE,ROW(U43)/2,FALSE),"")&amp;""</f>
        <v>华丽</v>
      </c>
      <c r="V44" s="142" t="str">
        <f>IFERROR(VLOOKUP(V43,教师安排!$A:$AE,ROW(V43)/2,FALSE),"")&amp;""</f>
        <v>邵宏</v>
      </c>
      <c r="W44" s="140" t="str">
        <f>IFERROR(VLOOKUP(W43,教师安排!$A:$AE,ROW(W43)/2,FALSE),"")&amp;""</f>
        <v>史琴琴</v>
      </c>
      <c r="X44" s="140" t="str">
        <f>IFERROR(VLOOKUP(X43,教师安排!$A:$AE,ROW(X43)/2,FALSE),"")&amp;""</f>
        <v>毛晓玲</v>
      </c>
      <c r="Y44" s="155" t="str">
        <f>IFERROR(VLOOKUP(Y43,教师安排!$A:$AE,ROW(Y43)/2,FALSE),"")&amp;""</f>
        <v/>
      </c>
      <c r="Z44" s="142" t="str">
        <f>IFERROR(VLOOKUP(Z43,教师安排!$A:$AE,ROW(Z43)/2,FALSE),"")&amp;""</f>
        <v>史琴琴</v>
      </c>
      <c r="AA44" s="140" t="str">
        <f>IFERROR(VLOOKUP(AA43,教师安排!$A:$AE,ROW(AA43)/2,FALSE),"")&amp;""</f>
        <v>华丽</v>
      </c>
      <c r="AB44" s="140" t="str">
        <f>IFERROR(VLOOKUP(AB43,教师安排!$A:$AE,ROW(AB43)/2,FALSE),"")&amp;""</f>
        <v>屠建林</v>
      </c>
      <c r="AC44" s="141" t="str">
        <f>IFERROR(VLOOKUP(AC43,教师安排!$A:$AE,ROW(AC43)/2,FALSE),"")&amp;""</f>
        <v>金菊</v>
      </c>
      <c r="AD44" s="142" t="str">
        <f>IFERROR(VLOOKUP(AD43,教师安排!$A:$AE,ROW(AD43)/2,FALSE),"")&amp;""</f>
        <v>李莎莎</v>
      </c>
      <c r="AE44" s="140" t="str">
        <f>IFERROR(VLOOKUP(AE43,教师安排!$A:$AE,ROW(AE43)/2,FALSE),"")&amp;""</f>
        <v>任俊平</v>
      </c>
      <c r="AF44" s="140" t="str">
        <f>IFERROR(VLOOKUP(AF43,教师安排!$A:$AE,ROW(AF43)/2,FALSE),"")&amp;""</f>
        <v>毛晓玲</v>
      </c>
      <c r="AG44" s="155" t="str">
        <f>IFERROR(VLOOKUP(AG43,教师安排!$A:$AE,ROW(AG43)/2,FALSE),"")&amp;""</f>
        <v/>
      </c>
      <c r="AH44" s="142" t="str">
        <f>IFERROR(VLOOKUP(AH43,教师安排!$A:$AE,ROW(AH43)/2,FALSE),"")&amp;""</f>
        <v>华丽</v>
      </c>
      <c r="AI44" s="140" t="str">
        <f>IFERROR(VLOOKUP(AI43,教师安排!$A:$AE,ROW(AI43)/2,FALSE),"")&amp;""</f>
        <v>邵宏</v>
      </c>
      <c r="AJ44" s="140" t="str">
        <f>IFERROR(VLOOKUP(AJ43,教师安排!$A:$AE,ROW(AJ43)/2,FALSE),"")&amp;""</f>
        <v>金菊</v>
      </c>
      <c r="AK44" s="141" t="str">
        <f>IFERROR(VLOOKUP(AK43,教师安排!$A:$AE,ROW(AK43)/2,FALSE),"")&amp;""</f>
        <v>任俊平</v>
      </c>
      <c r="AL44" s="142" t="str">
        <f>IFERROR(VLOOKUP(AL43,教师安排!$A:$AE,ROW(AL43)/2,FALSE),"")&amp;""</f>
        <v>陈艳雯</v>
      </c>
      <c r="AM44" s="140" t="str">
        <f>IFERROR(VLOOKUP(AM43,教师安排!$A:$AE,ROW(AM43)/2,FALSE),"")&amp;""</f>
        <v>史琴琴</v>
      </c>
      <c r="AN44" s="140" t="str">
        <f>IFERROR(VLOOKUP(AN43,教师安排!$A:$AE,ROW(AN43)/2,FALSE),"")&amp;""</f>
        <v>屠建林</v>
      </c>
      <c r="AO44" s="155" t="str">
        <f>IFERROR(VLOOKUP(AO43,教师安排!$A:$AE,ROW(AO43)/2,FALSE),"")&amp;""</f>
        <v>史琴琴</v>
      </c>
      <c r="AP44" s="109">
        <v>0</v>
      </c>
      <c r="AQ44" s="109">
        <v>40</v>
      </c>
    </row>
    <row r="45" spans="1:43" ht="16.2" customHeight="1" x14ac:dyDescent="0.15">
      <c r="A45" s="138" t="str">
        <f>INDEX(教师安排!$B$1:$AE$1,ROW(教师安排!A21))</f>
        <v>九2</v>
      </c>
      <c r="B45" s="139" t="s">
        <v>142</v>
      </c>
      <c r="C45" s="140" t="s">
        <v>152</v>
      </c>
      <c r="D45" s="140" t="s">
        <v>128</v>
      </c>
      <c r="E45" s="141" t="s">
        <v>92</v>
      </c>
      <c r="F45" s="142" t="s">
        <v>102</v>
      </c>
      <c r="G45" s="140" t="s">
        <v>114</v>
      </c>
      <c r="H45" s="140" t="s">
        <v>80</v>
      </c>
      <c r="I45" s="155" t="s">
        <v>110</v>
      </c>
      <c r="J45" s="142" t="s">
        <v>142</v>
      </c>
      <c r="K45" s="140" t="s">
        <v>102</v>
      </c>
      <c r="L45" s="140" t="s">
        <v>152</v>
      </c>
      <c r="M45" s="141" t="s">
        <v>128</v>
      </c>
      <c r="N45" s="142" t="s">
        <v>135</v>
      </c>
      <c r="O45" s="140" t="s">
        <v>140</v>
      </c>
      <c r="P45" s="140" t="s">
        <v>151</v>
      </c>
      <c r="Q45" s="155" t="s">
        <v>166</v>
      </c>
      <c r="R45" s="142" t="s">
        <v>170</v>
      </c>
      <c r="S45" s="140" t="s">
        <v>140</v>
      </c>
      <c r="T45" s="140" t="s">
        <v>128</v>
      </c>
      <c r="U45" s="141" t="s">
        <v>120</v>
      </c>
      <c r="V45" s="142" t="s">
        <v>142</v>
      </c>
      <c r="W45" s="140" t="s">
        <v>42</v>
      </c>
      <c r="X45" s="140" t="s">
        <v>152</v>
      </c>
      <c r="Y45" s="158" t="s">
        <v>110</v>
      </c>
      <c r="Z45" s="142" t="s">
        <v>128</v>
      </c>
      <c r="AA45" s="140" t="s">
        <v>202</v>
      </c>
      <c r="AB45" s="140" t="s">
        <v>203</v>
      </c>
      <c r="AC45" s="141" t="s">
        <v>216</v>
      </c>
      <c r="AD45" s="142" t="s">
        <v>135</v>
      </c>
      <c r="AE45" s="140" t="s">
        <v>102</v>
      </c>
      <c r="AF45" s="140" t="s">
        <v>140</v>
      </c>
      <c r="AG45" s="155" t="s">
        <v>102</v>
      </c>
      <c r="AH45" s="142" t="s">
        <v>128</v>
      </c>
      <c r="AI45" s="140" t="s">
        <v>140</v>
      </c>
      <c r="AJ45" s="140" t="s">
        <v>135</v>
      </c>
      <c r="AK45" s="141" t="s">
        <v>102</v>
      </c>
      <c r="AL45" s="142" t="s">
        <v>152</v>
      </c>
      <c r="AM45" s="140" t="s">
        <v>165</v>
      </c>
      <c r="AN45" s="140" t="s">
        <v>169</v>
      </c>
      <c r="AO45" s="155" t="s">
        <v>114</v>
      </c>
      <c r="AP45" s="111">
        <v>1</v>
      </c>
      <c r="AQ45" s="111">
        <v>41</v>
      </c>
    </row>
    <row r="46" spans="1:43" ht="16.2" customHeight="1" x14ac:dyDescent="0.15">
      <c r="A46" s="138" t="str">
        <f>HLOOKUP(A45,教师安排!$B$1:$AE$27,ROW($B$3),0)</f>
        <v>司晓玉</v>
      </c>
      <c r="B46" s="139" t="str">
        <f>IFERROR(VLOOKUP(B45,教师安排!$A:$AE,ROW(B45)/2,FALSE),"")&amp;""</f>
        <v>庞涛</v>
      </c>
      <c r="C46" s="140" t="str">
        <f>IFERROR(VLOOKUP(C45,教师安排!$A:$AE,ROW(C45)/2,FALSE),"")&amp;""</f>
        <v>司晓玉</v>
      </c>
      <c r="D46" s="140" t="str">
        <f>IFERROR(VLOOKUP(D45,教师安排!$A:$AE,ROW(D45)/2,FALSE),"")&amp;""</f>
        <v>金菊</v>
      </c>
      <c r="E46" s="141" t="str">
        <f>IFERROR(VLOOKUP(E45,教师安排!$A:$AE,ROW(E45)/2,FALSE),"")&amp;""</f>
        <v>毛晓玲</v>
      </c>
      <c r="F46" s="142" t="str">
        <f>IFERROR(VLOOKUP(F45,教师安排!$A:$AE,ROW(F45)/2,FALSE),"")&amp;""</f>
        <v>赵骏</v>
      </c>
      <c r="G46" s="140" t="str">
        <f>IFERROR(VLOOKUP(G45,教师安排!$A:$AE,ROW(G45)/2,FALSE),"")&amp;""</f>
        <v>刘永明</v>
      </c>
      <c r="H46" s="140" t="str">
        <f>IFERROR(VLOOKUP(H45,教师安排!$A:$AE,ROW(H45)/2,FALSE),"")&amp;""</f>
        <v>华丽</v>
      </c>
      <c r="I46" s="155" t="str">
        <f>IFERROR(VLOOKUP(I45,教师安排!$A:$AE,ROW(I45)/2,FALSE),"")&amp;""</f>
        <v/>
      </c>
      <c r="J46" s="142" t="str">
        <f>IFERROR(VLOOKUP(J45,教师安排!$A:$AE,ROW(J45)/2,FALSE),"")&amp;""</f>
        <v>庞涛</v>
      </c>
      <c r="K46" s="140" t="str">
        <f>IFERROR(VLOOKUP(K45,教师安排!$A:$AE,ROW(K45)/2,FALSE),"")&amp;""</f>
        <v>赵骏</v>
      </c>
      <c r="L46" s="140" t="str">
        <f>IFERROR(VLOOKUP(L45,教师安排!$A:$AE,ROW(L45)/2,FALSE),"")&amp;""</f>
        <v>司晓玉</v>
      </c>
      <c r="M46" s="141" t="str">
        <f>IFERROR(VLOOKUP(M45,教师安排!$A:$AE,ROW(M45)/2,FALSE),"")&amp;""</f>
        <v>金菊</v>
      </c>
      <c r="N46" s="142" t="str">
        <f>IFERROR(VLOOKUP(N45,教师安排!$A:$AE,ROW(N45)/2,FALSE),"")&amp;""</f>
        <v>陈艳雯</v>
      </c>
      <c r="O46" s="140" t="str">
        <f>IFERROR(VLOOKUP(O45,教师安排!$A:$AE,ROW(O45)/2,FALSE),"")&amp;""</f>
        <v>华丽</v>
      </c>
      <c r="P46" s="140" t="str">
        <f>IFERROR(VLOOKUP(P45,教师安排!$A:$AE,ROW(P45)/2,FALSE),"")&amp;""</f>
        <v>李莎莎</v>
      </c>
      <c r="Q46" s="155" t="str">
        <f>IFERROR(VLOOKUP(Q45,教师安排!$A:$AE,ROW(Q45)/2,FALSE),"")&amp;""</f>
        <v/>
      </c>
      <c r="R46" s="142" t="str">
        <f>IFERROR(VLOOKUP(R45,教师安排!$A:$AE,ROW(R45)/2,FALSE),"")&amp;""</f>
        <v>赵骏</v>
      </c>
      <c r="S46" s="140" t="str">
        <f>IFERROR(VLOOKUP(S45,教师安排!$A:$AE,ROW(S45)/2,FALSE),"")&amp;""</f>
        <v>华丽</v>
      </c>
      <c r="T46" s="140" t="str">
        <f>IFERROR(VLOOKUP(T45,教师安排!$A:$AE,ROW(T45)/2,FALSE),"")&amp;""</f>
        <v>金菊</v>
      </c>
      <c r="U46" s="141" t="str">
        <f>IFERROR(VLOOKUP(U45,教师安排!$A:$AE,ROW(U45)/2,FALSE),"")&amp;""</f>
        <v>季艳</v>
      </c>
      <c r="V46" s="142" t="str">
        <f>IFERROR(VLOOKUP(V45,教师安排!$A:$AE,ROW(V45)/2,FALSE),"")&amp;""</f>
        <v>庞涛</v>
      </c>
      <c r="W46" s="140" t="str">
        <f>IFERROR(VLOOKUP(W45,教师安排!$A:$AE,ROW(W45)/2,FALSE),"")&amp;""</f>
        <v>司晓玉</v>
      </c>
      <c r="X46" s="140" t="str">
        <f>IFERROR(VLOOKUP(X45,教师安排!$A:$AE,ROW(X45)/2,FALSE),"")&amp;""</f>
        <v>司晓玉</v>
      </c>
      <c r="Y46" s="155" t="str">
        <f>IFERROR(VLOOKUP(Y45,教师安排!$A:$AE,ROW(Y45)/2,FALSE),"")&amp;""</f>
        <v/>
      </c>
      <c r="Z46" s="142" t="str">
        <f>IFERROR(VLOOKUP(Z45,教师安排!$A:$AE,ROW(Z45)/2,FALSE),"")&amp;""</f>
        <v>金菊</v>
      </c>
      <c r="AA46" s="140" t="str">
        <f>IFERROR(VLOOKUP(AA45,教师安排!$A:$AE,ROW(AA45)/2,FALSE),"")&amp;""</f>
        <v>司晓玉</v>
      </c>
      <c r="AB46" s="140" t="str">
        <f>IFERROR(VLOOKUP(AB45,教师安排!$A:$AE,ROW(AB45)/2,FALSE),"")&amp;""</f>
        <v>毛晓玲</v>
      </c>
      <c r="AC46" s="141" t="str">
        <f>IFERROR(VLOOKUP(AC45,教师安排!$A:$AE,ROW(AC45)/2,FALSE),"")&amp;""</f>
        <v>刘永明</v>
      </c>
      <c r="AD46" s="142" t="str">
        <f>IFERROR(VLOOKUP(AD45,教师安排!$A:$AE,ROW(AD45)/2,FALSE),"")&amp;""</f>
        <v>陈艳雯</v>
      </c>
      <c r="AE46" s="140" t="str">
        <f>IFERROR(VLOOKUP(AE45,教师安排!$A:$AE,ROW(AE45)/2,FALSE),"")&amp;""</f>
        <v>赵骏</v>
      </c>
      <c r="AF46" s="140" t="str">
        <f>IFERROR(VLOOKUP(AF45,教师安排!$A:$AE,ROW(AF45)/2,FALSE),"")&amp;""</f>
        <v>华丽</v>
      </c>
      <c r="AG46" s="155" t="str">
        <f>IFERROR(VLOOKUP(AG45,教师安排!$A:$AE,ROW(AG45)/2,FALSE),"")&amp;""</f>
        <v>赵骏</v>
      </c>
      <c r="AH46" s="142" t="str">
        <f>IFERROR(VLOOKUP(AH45,教师安排!$A:$AE,ROW(AH45)/2,FALSE),"")&amp;""</f>
        <v>金菊</v>
      </c>
      <c r="AI46" s="140" t="str">
        <f>IFERROR(VLOOKUP(AI45,教师安排!$A:$AE,ROW(AI45)/2,FALSE),"")&amp;""</f>
        <v>华丽</v>
      </c>
      <c r="AJ46" s="140" t="str">
        <f>IFERROR(VLOOKUP(AJ45,教师安排!$A:$AE,ROW(AJ45)/2,FALSE),"")&amp;""</f>
        <v>陈艳雯</v>
      </c>
      <c r="AK46" s="141" t="str">
        <f>IFERROR(VLOOKUP(AK45,教师安排!$A:$AE,ROW(AK45)/2,FALSE),"")&amp;""</f>
        <v>赵骏</v>
      </c>
      <c r="AL46" s="142" t="str">
        <f>IFERROR(VLOOKUP(AL45,教师安排!$A:$AE,ROW(AL45)/2,FALSE),"")&amp;""</f>
        <v>司晓玉</v>
      </c>
      <c r="AM46" s="140" t="str">
        <f>IFERROR(VLOOKUP(AM45,教师安排!$A:$AE,ROW(AM45)/2,FALSE),"")&amp;""</f>
        <v>毛晓玲</v>
      </c>
      <c r="AN46" s="140" t="str">
        <f>IFERROR(VLOOKUP(AN45,教师安排!$A:$AE,ROW(AN45)/2,FALSE),"")&amp;""</f>
        <v>庞涛</v>
      </c>
      <c r="AO46" s="155" t="str">
        <f>IFERROR(VLOOKUP(AO45,教师安排!$A:$AE,ROW(AO45)/2,FALSE),"")&amp;""</f>
        <v>刘永明</v>
      </c>
      <c r="AP46" s="109">
        <v>0</v>
      </c>
      <c r="AQ46" s="109">
        <v>42</v>
      </c>
    </row>
    <row r="47" spans="1:43" ht="16.2" customHeight="1" x14ac:dyDescent="0.15">
      <c r="A47" s="138" t="str">
        <f>INDEX(教师安排!$B$1:$AE$1,ROW(教师安排!A22))</f>
        <v>九3</v>
      </c>
      <c r="B47" s="139" t="s">
        <v>169</v>
      </c>
      <c r="C47" s="140" t="s">
        <v>140</v>
      </c>
      <c r="D47" s="140" t="s">
        <v>128</v>
      </c>
      <c r="E47" s="141" t="s">
        <v>135</v>
      </c>
      <c r="F47" s="142" t="s">
        <v>102</v>
      </c>
      <c r="G47" s="140" t="s">
        <v>152</v>
      </c>
      <c r="H47" s="140" t="s">
        <v>114</v>
      </c>
      <c r="I47" s="155" t="s">
        <v>166</v>
      </c>
      <c r="J47" s="142" t="s">
        <v>128</v>
      </c>
      <c r="K47" s="140" t="s">
        <v>152</v>
      </c>
      <c r="L47" s="140" t="s">
        <v>102</v>
      </c>
      <c r="M47" s="141" t="s">
        <v>151</v>
      </c>
      <c r="N47" s="142" t="s">
        <v>142</v>
      </c>
      <c r="O47" s="140" t="s">
        <v>165</v>
      </c>
      <c r="P47" s="140" t="s">
        <v>80</v>
      </c>
      <c r="Q47" s="155" t="s">
        <v>110</v>
      </c>
      <c r="R47" s="142" t="s">
        <v>140</v>
      </c>
      <c r="S47" s="140" t="s">
        <v>102</v>
      </c>
      <c r="T47" s="140" t="s">
        <v>152</v>
      </c>
      <c r="U47" s="141" t="s">
        <v>128</v>
      </c>
      <c r="V47" s="142" t="s">
        <v>135</v>
      </c>
      <c r="W47" s="140" t="s">
        <v>42</v>
      </c>
      <c r="X47" s="140" t="s">
        <v>114</v>
      </c>
      <c r="Y47" s="158" t="s">
        <v>102</v>
      </c>
      <c r="Z47" s="142" t="s">
        <v>205</v>
      </c>
      <c r="AA47" s="140" t="s">
        <v>128</v>
      </c>
      <c r="AB47" s="140" t="s">
        <v>212</v>
      </c>
      <c r="AC47" s="141" t="s">
        <v>152</v>
      </c>
      <c r="AD47" s="142" t="s">
        <v>135</v>
      </c>
      <c r="AE47" s="140" t="s">
        <v>203</v>
      </c>
      <c r="AF47" s="140" t="s">
        <v>209</v>
      </c>
      <c r="AG47" s="155" t="s">
        <v>216</v>
      </c>
      <c r="AH47" s="142" t="s">
        <v>140</v>
      </c>
      <c r="AI47" s="140" t="s">
        <v>128</v>
      </c>
      <c r="AJ47" s="140" t="s">
        <v>170</v>
      </c>
      <c r="AK47" s="141" t="s">
        <v>152</v>
      </c>
      <c r="AL47" s="142" t="s">
        <v>120</v>
      </c>
      <c r="AM47" s="140" t="s">
        <v>142</v>
      </c>
      <c r="AN47" s="140" t="s">
        <v>92</v>
      </c>
      <c r="AO47" s="155" t="s">
        <v>110</v>
      </c>
      <c r="AP47" s="111">
        <v>1</v>
      </c>
      <c r="AQ47" s="111">
        <v>43</v>
      </c>
    </row>
    <row r="48" spans="1:43" ht="16.2" customHeight="1" x14ac:dyDescent="0.15">
      <c r="A48" s="138" t="str">
        <f>HLOOKUP(A47,教师安排!$B$1:$AE$27,ROW($B$3),0)</f>
        <v>周茹玉</v>
      </c>
      <c r="B48" s="139" t="str">
        <f>IFERROR(VLOOKUP(B47,教师安排!$A:$AE,ROW(B47)/2,FALSE),"")&amp;""</f>
        <v>周茹玉</v>
      </c>
      <c r="C48" s="140" t="str">
        <f>IFERROR(VLOOKUP(C47,教师安排!$A:$AE,ROW(C47)/2,FALSE),"")&amp;""</f>
        <v>毛金玉</v>
      </c>
      <c r="D48" s="140" t="str">
        <f>IFERROR(VLOOKUP(D47,教师安排!$A:$AE,ROW(D47)/2,FALSE),"")&amp;""</f>
        <v>王红燕</v>
      </c>
      <c r="E48" s="141" t="str">
        <f>IFERROR(VLOOKUP(E47,教师安排!$A:$AE,ROW(E47)/2,FALSE),"")&amp;""</f>
        <v>王春平</v>
      </c>
      <c r="F48" s="142" t="str">
        <f>IFERROR(VLOOKUP(F47,教师安排!$A:$AE,ROW(F47)/2,FALSE),"")&amp;""</f>
        <v>陈洲</v>
      </c>
      <c r="G48" s="140" t="str">
        <f>IFERROR(VLOOKUP(G47,教师安排!$A:$AE,ROW(G47)/2,FALSE),"")&amp;""</f>
        <v>于小清</v>
      </c>
      <c r="H48" s="140" t="str">
        <f>IFERROR(VLOOKUP(H47,教师安排!$A:$AE,ROW(H47)/2,FALSE),"")&amp;""</f>
        <v>刘永明</v>
      </c>
      <c r="I48" s="155" t="str">
        <f>IFERROR(VLOOKUP(I47,教师安排!$A:$AE,ROW(I47)/2,FALSE),"")&amp;""</f>
        <v/>
      </c>
      <c r="J48" s="142" t="str">
        <f>IFERROR(VLOOKUP(J47,教师安排!$A:$AE,ROW(J47)/2,FALSE),"")&amp;""</f>
        <v>王红燕</v>
      </c>
      <c r="K48" s="140" t="str">
        <f>IFERROR(VLOOKUP(K47,教师安排!$A:$AE,ROW(K47)/2,FALSE),"")&amp;""</f>
        <v>于小清</v>
      </c>
      <c r="L48" s="140" t="str">
        <f>IFERROR(VLOOKUP(L47,教师安排!$A:$AE,ROW(L47)/2,FALSE),"")&amp;""</f>
        <v>陈洲</v>
      </c>
      <c r="M48" s="141" t="str">
        <f>IFERROR(VLOOKUP(M47,教师安排!$A:$AE,ROW(M47)/2,FALSE),"")&amp;""</f>
        <v>李莎莎</v>
      </c>
      <c r="N48" s="142" t="str">
        <f>IFERROR(VLOOKUP(N47,教师安排!$A:$AE,ROW(N47)/2,FALSE),"")&amp;""</f>
        <v>周茹玉</v>
      </c>
      <c r="O48" s="140" t="str">
        <f>IFERROR(VLOOKUP(O47,教师安排!$A:$AE,ROW(O47)/2,FALSE),"")&amp;""</f>
        <v>毛晓玲</v>
      </c>
      <c r="P48" s="140" t="str">
        <f>IFERROR(VLOOKUP(P47,教师安排!$A:$AE,ROW(P47)/2,FALSE),"")&amp;""</f>
        <v>毛金玉</v>
      </c>
      <c r="Q48" s="155" t="str">
        <f>IFERROR(VLOOKUP(Q47,教师安排!$A:$AE,ROW(Q47)/2,FALSE),"")&amp;""</f>
        <v/>
      </c>
      <c r="R48" s="142" t="str">
        <f>IFERROR(VLOOKUP(R47,教师安排!$A:$AE,ROW(R47)/2,FALSE),"")&amp;""</f>
        <v>毛金玉</v>
      </c>
      <c r="S48" s="140" t="str">
        <f>IFERROR(VLOOKUP(S47,教师安排!$A:$AE,ROW(S47)/2,FALSE),"")&amp;""</f>
        <v>陈洲</v>
      </c>
      <c r="T48" s="140" t="str">
        <f>IFERROR(VLOOKUP(T47,教师安排!$A:$AE,ROW(T47)/2,FALSE),"")&amp;""</f>
        <v>于小清</v>
      </c>
      <c r="U48" s="141" t="str">
        <f>IFERROR(VLOOKUP(U47,教师安排!$A:$AE,ROW(U47)/2,FALSE),"")&amp;""</f>
        <v>王红燕</v>
      </c>
      <c r="V48" s="142" t="str">
        <f>IFERROR(VLOOKUP(V47,教师安排!$A:$AE,ROW(V47)/2,FALSE),"")&amp;""</f>
        <v>王春平</v>
      </c>
      <c r="W48" s="140" t="str">
        <f>IFERROR(VLOOKUP(W47,教师安排!$A:$AE,ROW(W47)/2,FALSE),"")&amp;""</f>
        <v>周茹玉</v>
      </c>
      <c r="X48" s="140" t="str">
        <f>IFERROR(VLOOKUP(X47,教师安排!$A:$AE,ROW(X47)/2,FALSE),"")&amp;""</f>
        <v>刘永明</v>
      </c>
      <c r="Y48" s="155" t="str">
        <f>IFERROR(VLOOKUP(Y47,教师安排!$A:$AE,ROW(Y47)/2,FALSE),"")&amp;""</f>
        <v>陈洲</v>
      </c>
      <c r="Z48" s="142" t="str">
        <f>IFERROR(VLOOKUP(Z47,教师安排!$A:$AE,ROW(Z47)/2,FALSE),"")&amp;""</f>
        <v>周茹玉</v>
      </c>
      <c r="AA48" s="140" t="str">
        <f>IFERROR(VLOOKUP(AA47,教师安排!$A:$AE,ROW(AA47)/2,FALSE),"")&amp;""</f>
        <v>王红燕</v>
      </c>
      <c r="AB48" s="140" t="str">
        <f>IFERROR(VLOOKUP(AB47,教师安排!$A:$AE,ROW(AB47)/2,FALSE),"")&amp;""</f>
        <v>陈洲</v>
      </c>
      <c r="AC48" s="141" t="str">
        <f>IFERROR(VLOOKUP(AC47,教师安排!$A:$AE,ROW(AC47)/2,FALSE),"")&amp;""</f>
        <v>于小清</v>
      </c>
      <c r="AD48" s="142" t="str">
        <f>IFERROR(VLOOKUP(AD47,教师安排!$A:$AE,ROW(AD47)/2,FALSE),"")&amp;""</f>
        <v>王春平</v>
      </c>
      <c r="AE48" s="140" t="str">
        <f>IFERROR(VLOOKUP(AE47,教师安排!$A:$AE,ROW(AE47)/2,FALSE),"")&amp;""</f>
        <v>毛晓玲</v>
      </c>
      <c r="AF48" s="140" t="str">
        <f>IFERROR(VLOOKUP(AF47,教师安排!$A:$AE,ROW(AF47)/2,FALSE),"")&amp;""</f>
        <v>毛金玉</v>
      </c>
      <c r="AG48" s="155" t="str">
        <f>IFERROR(VLOOKUP(AG47,教师安排!$A:$AE,ROW(AG47)/2,FALSE),"")&amp;""</f>
        <v>刘永明</v>
      </c>
      <c r="AH48" s="142" t="str">
        <f>IFERROR(VLOOKUP(AH47,教师安排!$A:$AE,ROW(AH47)/2,FALSE),"")&amp;""</f>
        <v>毛金玉</v>
      </c>
      <c r="AI48" s="140" t="str">
        <f>IFERROR(VLOOKUP(AI47,教师安排!$A:$AE,ROW(AI47)/2,FALSE),"")&amp;""</f>
        <v>王红燕</v>
      </c>
      <c r="AJ48" s="140" t="str">
        <f>IFERROR(VLOOKUP(AJ47,教师安排!$A:$AE,ROW(AJ47)/2,FALSE),"")&amp;""</f>
        <v>陈洲</v>
      </c>
      <c r="AK48" s="141" t="str">
        <f>IFERROR(VLOOKUP(AK47,教师安排!$A:$AE,ROW(AK47)/2,FALSE),"")&amp;""</f>
        <v>于小清</v>
      </c>
      <c r="AL48" s="142" t="str">
        <f>IFERROR(VLOOKUP(AL47,教师安排!$A:$AE,ROW(AL47)/2,FALSE),"")&amp;""</f>
        <v>季艳</v>
      </c>
      <c r="AM48" s="140" t="str">
        <f>IFERROR(VLOOKUP(AM47,教师安排!$A:$AE,ROW(AM47)/2,FALSE),"")&amp;""</f>
        <v>周茹玉</v>
      </c>
      <c r="AN48" s="140" t="str">
        <f>IFERROR(VLOOKUP(AN47,教师安排!$A:$AE,ROW(AN47)/2,FALSE),"")&amp;""</f>
        <v>毛晓玲</v>
      </c>
      <c r="AO48" s="155" t="str">
        <f>IFERROR(VLOOKUP(AO47,教师安排!$A:$AE,ROW(AO47)/2,FALSE),"")&amp;""</f>
        <v/>
      </c>
      <c r="AP48" s="109">
        <v>0</v>
      </c>
      <c r="AQ48" s="109">
        <v>44</v>
      </c>
    </row>
    <row r="49" spans="1:44" ht="16.2" customHeight="1" x14ac:dyDescent="0.15">
      <c r="A49" s="138" t="str">
        <f>INDEX(教师安排!$B$1:$AE$1,ROW(教师安排!A23))</f>
        <v>九4</v>
      </c>
      <c r="B49" s="139" t="s">
        <v>202</v>
      </c>
      <c r="C49" s="140" t="s">
        <v>205</v>
      </c>
      <c r="D49" s="140" t="s">
        <v>207</v>
      </c>
      <c r="E49" s="141" t="s">
        <v>128</v>
      </c>
      <c r="F49" s="142" t="s">
        <v>203</v>
      </c>
      <c r="G49" s="140" t="s">
        <v>102</v>
      </c>
      <c r="H49" s="140" t="s">
        <v>80</v>
      </c>
      <c r="I49" s="155" t="s">
        <v>102</v>
      </c>
      <c r="J49" s="142" t="s">
        <v>212</v>
      </c>
      <c r="K49" s="140" t="s">
        <v>209</v>
      </c>
      <c r="L49" s="140" t="s">
        <v>128</v>
      </c>
      <c r="M49" s="141" t="s">
        <v>202</v>
      </c>
      <c r="N49" s="142" t="s">
        <v>151</v>
      </c>
      <c r="O49" s="140" t="s">
        <v>216</v>
      </c>
      <c r="P49" s="140" t="s">
        <v>205</v>
      </c>
      <c r="Q49" s="155" t="s">
        <v>110</v>
      </c>
      <c r="R49" s="142" t="s">
        <v>152</v>
      </c>
      <c r="S49" s="140" t="s">
        <v>128</v>
      </c>
      <c r="T49" s="140" t="s">
        <v>102</v>
      </c>
      <c r="U49" s="141" t="s">
        <v>140</v>
      </c>
      <c r="V49" s="142" t="s">
        <v>216</v>
      </c>
      <c r="W49" s="140" t="s">
        <v>42</v>
      </c>
      <c r="X49" s="140" t="s">
        <v>92</v>
      </c>
      <c r="Y49" s="158" t="s">
        <v>110</v>
      </c>
      <c r="Z49" s="142" t="s">
        <v>128</v>
      </c>
      <c r="AA49" s="140" t="s">
        <v>142</v>
      </c>
      <c r="AB49" s="140" t="s">
        <v>152</v>
      </c>
      <c r="AC49" s="141" t="s">
        <v>170</v>
      </c>
      <c r="AD49" s="142" t="s">
        <v>165</v>
      </c>
      <c r="AE49" s="140" t="s">
        <v>140</v>
      </c>
      <c r="AF49" s="140" t="s">
        <v>135</v>
      </c>
      <c r="AG49" s="155" t="s">
        <v>210</v>
      </c>
      <c r="AH49" s="142" t="s">
        <v>128</v>
      </c>
      <c r="AI49" s="140" t="s">
        <v>102</v>
      </c>
      <c r="AJ49" s="140" t="s">
        <v>140</v>
      </c>
      <c r="AK49" s="141" t="s">
        <v>114</v>
      </c>
      <c r="AL49" s="142" t="s">
        <v>152</v>
      </c>
      <c r="AM49" s="140" t="s">
        <v>169</v>
      </c>
      <c r="AN49" s="140" t="s">
        <v>135</v>
      </c>
      <c r="AO49" s="155" t="s">
        <v>166</v>
      </c>
      <c r="AP49" s="111">
        <v>1</v>
      </c>
      <c r="AQ49" s="111">
        <v>45</v>
      </c>
    </row>
    <row r="50" spans="1:44" ht="16.2" customHeight="1" x14ac:dyDescent="0.15">
      <c r="A50" s="138" t="str">
        <f>HLOOKUP(A49,教师安排!$B$1:$AE$27,ROW($B$3),0)</f>
        <v>陆丽芬</v>
      </c>
      <c r="B50" s="139" t="str">
        <f>IFERROR(VLOOKUP(B49,教师安排!$A:$AE,ROW(B49)/2,FALSE),"")&amp;""</f>
        <v>陆丽芬</v>
      </c>
      <c r="C50" s="140" t="str">
        <f>IFERROR(VLOOKUP(C49,教师安排!$A:$AE,ROW(C49)/2,FALSE),"")&amp;""</f>
        <v>庞涛</v>
      </c>
      <c r="D50" s="140" t="str">
        <f>IFERROR(VLOOKUP(D49,教师安排!$A:$AE,ROW(D49)/2,FALSE),"")&amp;""</f>
        <v>王春平</v>
      </c>
      <c r="E50" s="141" t="str">
        <f>IFERROR(VLOOKUP(E49,教师安排!$A:$AE,ROW(E49)/2,FALSE),"")&amp;""</f>
        <v>孙亚燕</v>
      </c>
      <c r="F50" s="142" t="str">
        <f>IFERROR(VLOOKUP(F49,教师安排!$A:$AE,ROW(F49)/2,FALSE),"")&amp;""</f>
        <v>仲羚</v>
      </c>
      <c r="G50" s="140" t="str">
        <f>IFERROR(VLOOKUP(G49,教师安排!$A:$AE,ROW(G49)/2,FALSE),"")&amp;""</f>
        <v>赵骏</v>
      </c>
      <c r="H50" s="140" t="str">
        <f>IFERROR(VLOOKUP(H49,教师安排!$A:$AE,ROW(H49)/2,FALSE),"")&amp;""</f>
        <v>盛亚</v>
      </c>
      <c r="I50" s="155" t="str">
        <f>IFERROR(VLOOKUP(I49,教师安排!$A:$AE,ROW(I49)/2,FALSE),"")&amp;""</f>
        <v>赵骏</v>
      </c>
      <c r="J50" s="142" t="str">
        <f>IFERROR(VLOOKUP(J49,教师安排!$A:$AE,ROW(J49)/2,FALSE),"")&amp;""</f>
        <v>赵骏</v>
      </c>
      <c r="K50" s="140" t="str">
        <f>IFERROR(VLOOKUP(K49,教师安排!$A:$AE,ROW(K49)/2,FALSE),"")&amp;""</f>
        <v>盛亚</v>
      </c>
      <c r="L50" s="140" t="str">
        <f>IFERROR(VLOOKUP(L49,教师安排!$A:$AE,ROW(L49)/2,FALSE),"")&amp;""</f>
        <v>孙亚燕</v>
      </c>
      <c r="M50" s="141" t="str">
        <f>IFERROR(VLOOKUP(M49,教师安排!$A:$AE,ROW(M49)/2,FALSE),"")&amp;""</f>
        <v>陆丽芬</v>
      </c>
      <c r="N50" s="142" t="str">
        <f>IFERROR(VLOOKUP(N49,教师安排!$A:$AE,ROW(N49)/2,FALSE),"")&amp;""</f>
        <v>李莎莎</v>
      </c>
      <c r="O50" s="140" t="str">
        <f>IFERROR(VLOOKUP(O49,教师安排!$A:$AE,ROW(O49)/2,FALSE),"")&amp;""</f>
        <v>史琴琴</v>
      </c>
      <c r="P50" s="140" t="str">
        <f>IFERROR(VLOOKUP(P49,教师安排!$A:$AE,ROW(P49)/2,FALSE),"")&amp;""</f>
        <v>庞涛</v>
      </c>
      <c r="Q50" s="155" t="str">
        <f>IFERROR(VLOOKUP(Q49,教师安排!$A:$AE,ROW(Q49)/2,FALSE),"")&amp;""</f>
        <v/>
      </c>
      <c r="R50" s="142" t="str">
        <f>IFERROR(VLOOKUP(R49,教师安排!$A:$AE,ROW(R49)/2,FALSE),"")&amp;""</f>
        <v>陆丽芬</v>
      </c>
      <c r="S50" s="140" t="str">
        <f>IFERROR(VLOOKUP(S49,教师安排!$A:$AE,ROW(S49)/2,FALSE),"")&amp;""</f>
        <v>孙亚燕</v>
      </c>
      <c r="T50" s="140" t="str">
        <f>IFERROR(VLOOKUP(T49,教师安排!$A:$AE,ROW(T49)/2,FALSE),"")&amp;""</f>
        <v>赵骏</v>
      </c>
      <c r="U50" s="141" t="str">
        <f>IFERROR(VLOOKUP(U49,教师安排!$A:$AE,ROW(U49)/2,FALSE),"")&amp;""</f>
        <v>盛亚</v>
      </c>
      <c r="V50" s="142" t="str">
        <f>IFERROR(VLOOKUP(V49,教师安排!$A:$AE,ROW(V49)/2,FALSE),"")&amp;""</f>
        <v>史琴琴</v>
      </c>
      <c r="W50" s="140" t="str">
        <f>IFERROR(VLOOKUP(W49,教师安排!$A:$AE,ROW(W49)/2,FALSE),"")&amp;""</f>
        <v>陆丽芬</v>
      </c>
      <c r="X50" s="140" t="str">
        <f>IFERROR(VLOOKUP(X49,教师安排!$A:$AE,ROW(X49)/2,FALSE),"")&amp;""</f>
        <v>仲羚</v>
      </c>
      <c r="Y50" s="155" t="str">
        <f>IFERROR(VLOOKUP(Y49,教师安排!$A:$AE,ROW(Y49)/2,FALSE),"")&amp;""</f>
        <v/>
      </c>
      <c r="Z50" s="142" t="str">
        <f>IFERROR(VLOOKUP(Z49,教师安排!$A:$AE,ROW(Z49)/2,FALSE),"")&amp;""</f>
        <v>孙亚燕</v>
      </c>
      <c r="AA50" s="140" t="str">
        <f>IFERROR(VLOOKUP(AA49,教师安排!$A:$AE,ROW(AA49)/2,FALSE),"")&amp;""</f>
        <v>庞涛</v>
      </c>
      <c r="AB50" s="140" t="str">
        <f>IFERROR(VLOOKUP(AB49,教师安排!$A:$AE,ROW(AB49)/2,FALSE),"")&amp;""</f>
        <v>陆丽芬</v>
      </c>
      <c r="AC50" s="141" t="str">
        <f>IFERROR(VLOOKUP(AC49,教师安排!$A:$AE,ROW(AC49)/2,FALSE),"")&amp;""</f>
        <v>赵骏</v>
      </c>
      <c r="AD50" s="142" t="str">
        <f>IFERROR(VLOOKUP(AD49,教师安排!$A:$AE,ROW(AD49)/2,FALSE),"")&amp;""</f>
        <v>仲羚</v>
      </c>
      <c r="AE50" s="140" t="str">
        <f>IFERROR(VLOOKUP(AE49,教师安排!$A:$AE,ROW(AE49)/2,FALSE),"")&amp;""</f>
        <v>盛亚</v>
      </c>
      <c r="AF50" s="140" t="str">
        <f>IFERROR(VLOOKUP(AF49,教师安排!$A:$AE,ROW(AF49)/2,FALSE),"")&amp;""</f>
        <v>王春平</v>
      </c>
      <c r="AG50" s="155" t="str">
        <f>IFERROR(VLOOKUP(AG49,教师安排!$A:$AE,ROW(AG49)/2,FALSE),"")&amp;""</f>
        <v>季艳</v>
      </c>
      <c r="AH50" s="142" t="str">
        <f>IFERROR(VLOOKUP(AH49,教师安排!$A:$AE,ROW(AH49)/2,FALSE),"")&amp;""</f>
        <v>孙亚燕</v>
      </c>
      <c r="AI50" s="140" t="str">
        <f>IFERROR(VLOOKUP(AI49,教师安排!$A:$AE,ROW(AI49)/2,FALSE),"")&amp;""</f>
        <v>赵骏</v>
      </c>
      <c r="AJ50" s="140" t="str">
        <f>IFERROR(VLOOKUP(AJ49,教师安排!$A:$AE,ROW(AJ49)/2,FALSE),"")&amp;""</f>
        <v>盛亚</v>
      </c>
      <c r="AK50" s="141" t="str">
        <f>IFERROR(VLOOKUP(AK49,教师安排!$A:$AE,ROW(AK49)/2,FALSE),"")&amp;""</f>
        <v>史琴琴</v>
      </c>
      <c r="AL50" s="142" t="str">
        <f>IFERROR(VLOOKUP(AL49,教师安排!$A:$AE,ROW(AL49)/2,FALSE),"")&amp;""</f>
        <v>陆丽芬</v>
      </c>
      <c r="AM50" s="140" t="str">
        <f>IFERROR(VLOOKUP(AM49,教师安排!$A:$AE,ROW(AM49)/2,FALSE),"")&amp;""</f>
        <v>庞涛</v>
      </c>
      <c r="AN50" s="140" t="str">
        <f>IFERROR(VLOOKUP(AN49,教师安排!$A:$AE,ROW(AN49)/2,FALSE),"")&amp;""</f>
        <v>王春平</v>
      </c>
      <c r="AO50" s="155" t="str">
        <f>IFERROR(VLOOKUP(AO49,教师安排!$A:$AE,ROW(AO49)/2,FALSE),"")&amp;""</f>
        <v/>
      </c>
      <c r="AP50" s="109">
        <v>0</v>
      </c>
      <c r="AQ50" s="109">
        <v>46</v>
      </c>
    </row>
    <row r="51" spans="1:44" ht="16.2" customHeight="1" x14ac:dyDescent="0.15">
      <c r="A51" s="138" t="str">
        <f>INDEX(教师安排!$B$1:$AE$1,ROW(教师安排!A24))</f>
        <v>九5</v>
      </c>
      <c r="B51" s="139" t="s">
        <v>152</v>
      </c>
      <c r="C51" s="140" t="s">
        <v>128</v>
      </c>
      <c r="D51" s="140" t="s">
        <v>114</v>
      </c>
      <c r="E51" s="141" t="s">
        <v>170</v>
      </c>
      <c r="F51" s="142" t="s">
        <v>142</v>
      </c>
      <c r="G51" s="140" t="s">
        <v>135</v>
      </c>
      <c r="H51" s="140" t="s">
        <v>140</v>
      </c>
      <c r="I51" s="155" t="s">
        <v>102</v>
      </c>
      <c r="J51" s="142" t="s">
        <v>152</v>
      </c>
      <c r="K51" s="140" t="s">
        <v>128</v>
      </c>
      <c r="L51" s="140" t="s">
        <v>140</v>
      </c>
      <c r="M51" s="141" t="s">
        <v>169</v>
      </c>
      <c r="N51" s="142" t="s">
        <v>102</v>
      </c>
      <c r="O51" s="140" t="s">
        <v>120</v>
      </c>
      <c r="P51" s="140" t="s">
        <v>92</v>
      </c>
      <c r="Q51" s="155" t="s">
        <v>110</v>
      </c>
      <c r="R51" s="142" t="s">
        <v>128</v>
      </c>
      <c r="S51" s="140" t="s">
        <v>140</v>
      </c>
      <c r="T51" s="140" t="s">
        <v>216</v>
      </c>
      <c r="U51" s="141" t="s">
        <v>152</v>
      </c>
      <c r="V51" s="142" t="s">
        <v>135</v>
      </c>
      <c r="W51" s="140" t="s">
        <v>42</v>
      </c>
      <c r="X51" s="140" t="s">
        <v>151</v>
      </c>
      <c r="Y51" s="158" t="s">
        <v>212</v>
      </c>
      <c r="Z51" s="142" t="s">
        <v>152</v>
      </c>
      <c r="AA51" s="140" t="s">
        <v>142</v>
      </c>
      <c r="AB51" s="140" t="s">
        <v>203</v>
      </c>
      <c r="AC51" s="141" t="s">
        <v>128</v>
      </c>
      <c r="AD51" s="142" t="s">
        <v>102</v>
      </c>
      <c r="AE51" s="140" t="s">
        <v>216</v>
      </c>
      <c r="AF51" s="140" t="s">
        <v>80</v>
      </c>
      <c r="AG51" s="155" t="s">
        <v>110</v>
      </c>
      <c r="AH51" s="142" t="s">
        <v>142</v>
      </c>
      <c r="AI51" s="140" t="s">
        <v>128</v>
      </c>
      <c r="AJ51" s="140" t="s">
        <v>102</v>
      </c>
      <c r="AK51" s="141" t="s">
        <v>140</v>
      </c>
      <c r="AL51" s="142" t="s">
        <v>135</v>
      </c>
      <c r="AM51" s="140" t="s">
        <v>152</v>
      </c>
      <c r="AN51" s="140" t="s">
        <v>165</v>
      </c>
      <c r="AO51" s="155" t="s">
        <v>166</v>
      </c>
      <c r="AP51" s="111">
        <v>1</v>
      </c>
      <c r="AQ51" s="111">
        <v>47</v>
      </c>
    </row>
    <row r="52" spans="1:44" ht="16.2" customHeight="1" x14ac:dyDescent="0.15">
      <c r="A52" s="138" t="str">
        <f>HLOOKUP(A51,教师安排!$B$1:$AE$27,ROW($B$3),0)</f>
        <v>孙亚燕</v>
      </c>
      <c r="B52" s="139" t="str">
        <f>IFERROR(VLOOKUP(B51,教师安排!$A:$AE,ROW(B51)/2,FALSE),"")&amp;""</f>
        <v>朱燕芳</v>
      </c>
      <c r="C52" s="140" t="str">
        <f>IFERROR(VLOOKUP(C51,教师安排!$A:$AE,ROW(C51)/2,FALSE),"")&amp;""</f>
        <v>孙亚燕</v>
      </c>
      <c r="D52" s="140" t="str">
        <f>IFERROR(VLOOKUP(D51,教师安排!$A:$AE,ROW(D51)/2,FALSE),"")&amp;""</f>
        <v>杨丽</v>
      </c>
      <c r="E52" s="141" t="str">
        <f>IFERROR(VLOOKUP(E51,教师安排!$A:$AE,ROW(E51)/2,FALSE),"")&amp;""</f>
        <v>万振贤</v>
      </c>
      <c r="F52" s="142" t="str">
        <f>IFERROR(VLOOKUP(F51,教师安排!$A:$AE,ROW(F51)/2,FALSE),"")&amp;""</f>
        <v>周茹玉</v>
      </c>
      <c r="G52" s="140" t="str">
        <f>IFERROR(VLOOKUP(G51,教师安排!$A:$AE,ROW(G51)/2,FALSE),"")&amp;""</f>
        <v>丁素娟</v>
      </c>
      <c r="H52" s="140" t="str">
        <f>IFERROR(VLOOKUP(H51,教师安排!$A:$AE,ROW(H51)/2,FALSE),"")&amp;""</f>
        <v>季晓兰</v>
      </c>
      <c r="I52" s="155" t="str">
        <f>IFERROR(VLOOKUP(I51,教师安排!$A:$AE,ROW(I51)/2,FALSE),"")&amp;""</f>
        <v>万振贤</v>
      </c>
      <c r="J52" s="142" t="str">
        <f>IFERROR(VLOOKUP(J51,教师安排!$A:$AE,ROW(J51)/2,FALSE),"")&amp;""</f>
        <v>朱燕芳</v>
      </c>
      <c r="K52" s="140" t="str">
        <f>IFERROR(VLOOKUP(K51,教师安排!$A:$AE,ROW(K51)/2,FALSE),"")&amp;""</f>
        <v>孙亚燕</v>
      </c>
      <c r="L52" s="140" t="str">
        <f>IFERROR(VLOOKUP(L51,教师安排!$A:$AE,ROW(L51)/2,FALSE),"")&amp;""</f>
        <v>季晓兰</v>
      </c>
      <c r="M52" s="141" t="str">
        <f>IFERROR(VLOOKUP(M51,教师安排!$A:$AE,ROW(M51)/2,FALSE),"")&amp;""</f>
        <v>周茹玉</v>
      </c>
      <c r="N52" s="142" t="str">
        <f>IFERROR(VLOOKUP(N51,教师安排!$A:$AE,ROW(N51)/2,FALSE),"")&amp;""</f>
        <v>万振贤</v>
      </c>
      <c r="O52" s="140" t="str">
        <f>IFERROR(VLOOKUP(O51,教师安排!$A:$AE,ROW(O51)/2,FALSE),"")&amp;""</f>
        <v>季艳</v>
      </c>
      <c r="P52" s="140" t="str">
        <f>IFERROR(VLOOKUP(P51,教师安排!$A:$AE,ROW(P51)/2,FALSE),"")&amp;""</f>
        <v>仲羚</v>
      </c>
      <c r="Q52" s="155" t="str">
        <f>IFERROR(VLOOKUP(Q51,教师安排!$A:$AE,ROW(Q51)/2,FALSE),"")&amp;""</f>
        <v/>
      </c>
      <c r="R52" s="142" t="str">
        <f>IFERROR(VLOOKUP(R51,教师安排!$A:$AE,ROW(R51)/2,FALSE),"")&amp;""</f>
        <v>孙亚燕</v>
      </c>
      <c r="S52" s="140" t="str">
        <f>IFERROR(VLOOKUP(S51,教师安排!$A:$AE,ROW(S51)/2,FALSE),"")&amp;""</f>
        <v>季晓兰</v>
      </c>
      <c r="T52" s="140" t="str">
        <f>IFERROR(VLOOKUP(T51,教师安排!$A:$AE,ROW(T51)/2,FALSE),"")&amp;""</f>
        <v>杨丽</v>
      </c>
      <c r="U52" s="141" t="str">
        <f>IFERROR(VLOOKUP(U51,教师安排!$A:$AE,ROW(U51)/2,FALSE),"")&amp;""</f>
        <v>朱燕芳</v>
      </c>
      <c r="V52" s="142" t="str">
        <f>IFERROR(VLOOKUP(V51,教师安排!$A:$AE,ROW(V51)/2,FALSE),"")&amp;""</f>
        <v>丁素娟</v>
      </c>
      <c r="W52" s="140" t="str">
        <f>IFERROR(VLOOKUP(W51,教师安排!$A:$AE,ROW(W51)/2,FALSE),"")&amp;""</f>
        <v>孙亚燕</v>
      </c>
      <c r="X52" s="140" t="str">
        <f>IFERROR(VLOOKUP(X51,教师安排!$A:$AE,ROW(X51)/2,FALSE),"")&amp;""</f>
        <v>李莎莎</v>
      </c>
      <c r="Y52" s="155" t="str">
        <f>IFERROR(VLOOKUP(Y51,教师安排!$A:$AE,ROW(Y51)/2,FALSE),"")&amp;""</f>
        <v>万振贤</v>
      </c>
      <c r="Z52" s="142" t="str">
        <f>IFERROR(VLOOKUP(Z51,教师安排!$A:$AE,ROW(Z51)/2,FALSE),"")&amp;""</f>
        <v>朱燕芳</v>
      </c>
      <c r="AA52" s="140" t="str">
        <f>IFERROR(VLOOKUP(AA51,教师安排!$A:$AE,ROW(AA51)/2,FALSE),"")&amp;""</f>
        <v>周茹玉</v>
      </c>
      <c r="AB52" s="140" t="str">
        <f>IFERROR(VLOOKUP(AB51,教师安排!$A:$AE,ROW(AB51)/2,FALSE),"")&amp;""</f>
        <v>仲羚</v>
      </c>
      <c r="AC52" s="141" t="str">
        <f>IFERROR(VLOOKUP(AC51,教师安排!$A:$AE,ROW(AC51)/2,FALSE),"")&amp;""</f>
        <v>孙亚燕</v>
      </c>
      <c r="AD52" s="142" t="str">
        <f>IFERROR(VLOOKUP(AD51,教师安排!$A:$AE,ROW(AD51)/2,FALSE),"")&amp;""</f>
        <v>万振贤</v>
      </c>
      <c r="AE52" s="140" t="str">
        <f>IFERROR(VLOOKUP(AE51,教师安排!$A:$AE,ROW(AE51)/2,FALSE),"")&amp;""</f>
        <v>杨丽</v>
      </c>
      <c r="AF52" s="140" t="str">
        <f>IFERROR(VLOOKUP(AF51,教师安排!$A:$AE,ROW(AF51)/2,FALSE),"")&amp;""</f>
        <v>季晓兰</v>
      </c>
      <c r="AG52" s="155" t="str">
        <f>IFERROR(VLOOKUP(AG51,教师安排!$A:$AE,ROW(AG51)/2,FALSE),"")&amp;""</f>
        <v/>
      </c>
      <c r="AH52" s="142" t="str">
        <f>IFERROR(VLOOKUP(AH51,教师安排!$A:$AE,ROW(AH51)/2,FALSE),"")&amp;""</f>
        <v>周茹玉</v>
      </c>
      <c r="AI52" s="140" t="str">
        <f>IFERROR(VLOOKUP(AI51,教师安排!$A:$AE,ROW(AI51)/2,FALSE),"")&amp;""</f>
        <v>孙亚燕</v>
      </c>
      <c r="AJ52" s="140" t="str">
        <f>IFERROR(VLOOKUP(AJ51,教师安排!$A:$AE,ROW(AJ51)/2,FALSE),"")&amp;""</f>
        <v>万振贤</v>
      </c>
      <c r="AK52" s="141" t="str">
        <f>IFERROR(VLOOKUP(AK51,教师安排!$A:$AE,ROW(AK51)/2,FALSE),"")&amp;""</f>
        <v>季晓兰</v>
      </c>
      <c r="AL52" s="142" t="str">
        <f>IFERROR(VLOOKUP(AL51,教师安排!$A:$AE,ROW(AL51)/2,FALSE),"")&amp;""</f>
        <v>丁素娟</v>
      </c>
      <c r="AM52" s="140" t="str">
        <f>IFERROR(VLOOKUP(AM51,教师安排!$A:$AE,ROW(AM51)/2,FALSE),"")&amp;""</f>
        <v>朱燕芳</v>
      </c>
      <c r="AN52" s="140" t="str">
        <f>IFERROR(VLOOKUP(AN51,教师安排!$A:$AE,ROW(AN51)/2,FALSE),"")&amp;""</f>
        <v>仲羚</v>
      </c>
      <c r="AO52" s="155" t="str">
        <f>IFERROR(VLOOKUP(AO51,教师安排!$A:$AE,ROW(AO51)/2,FALSE),"")&amp;""</f>
        <v/>
      </c>
      <c r="AP52" s="109">
        <v>0</v>
      </c>
      <c r="AQ52" s="109">
        <v>48</v>
      </c>
    </row>
    <row r="53" spans="1:44" ht="16.2" customHeight="1" x14ac:dyDescent="0.15">
      <c r="A53" s="138" t="str">
        <f>INDEX(教师安排!$B$1:$AE$1,ROW(教师安排!A25))</f>
        <v>九6</v>
      </c>
      <c r="B53" s="139" t="s">
        <v>140</v>
      </c>
      <c r="C53" s="140" t="s">
        <v>102</v>
      </c>
      <c r="D53" s="148" t="s">
        <v>128</v>
      </c>
      <c r="E53" s="141" t="s">
        <v>152</v>
      </c>
      <c r="F53" s="142" t="s">
        <v>142</v>
      </c>
      <c r="G53" s="140" t="s">
        <v>120</v>
      </c>
      <c r="H53" s="140" t="s">
        <v>92</v>
      </c>
      <c r="I53" s="155" t="s">
        <v>110</v>
      </c>
      <c r="J53" s="142" t="s">
        <v>128</v>
      </c>
      <c r="K53" s="140" t="s">
        <v>142</v>
      </c>
      <c r="L53" s="140" t="s">
        <v>135</v>
      </c>
      <c r="M53" s="141" t="s">
        <v>140</v>
      </c>
      <c r="N53" s="142" t="s">
        <v>114</v>
      </c>
      <c r="O53" s="148" t="s">
        <v>152</v>
      </c>
      <c r="P53" s="148" t="s">
        <v>170</v>
      </c>
      <c r="Q53" s="155" t="s">
        <v>102</v>
      </c>
      <c r="R53" s="142" t="s">
        <v>140</v>
      </c>
      <c r="S53" s="140" t="s">
        <v>102</v>
      </c>
      <c r="T53" s="140" t="s">
        <v>135</v>
      </c>
      <c r="U53" s="141" t="s">
        <v>128</v>
      </c>
      <c r="V53" s="142" t="s">
        <v>152</v>
      </c>
      <c r="W53" s="140" t="s">
        <v>42</v>
      </c>
      <c r="X53" s="140" t="s">
        <v>165</v>
      </c>
      <c r="Y53" s="155" t="s">
        <v>114</v>
      </c>
      <c r="Z53" s="142" t="s">
        <v>128</v>
      </c>
      <c r="AA53" s="140" t="s">
        <v>152</v>
      </c>
      <c r="AB53" s="140" t="s">
        <v>142</v>
      </c>
      <c r="AC53" s="141" t="s">
        <v>114</v>
      </c>
      <c r="AD53" s="142" t="s">
        <v>102</v>
      </c>
      <c r="AE53" s="140" t="s">
        <v>135</v>
      </c>
      <c r="AF53" s="140" t="s">
        <v>140</v>
      </c>
      <c r="AG53" s="155" t="s">
        <v>166</v>
      </c>
      <c r="AH53" s="142" t="s">
        <v>128</v>
      </c>
      <c r="AI53" s="140" t="s">
        <v>165</v>
      </c>
      <c r="AJ53" s="140" t="s">
        <v>102</v>
      </c>
      <c r="AK53" s="141" t="s">
        <v>80</v>
      </c>
      <c r="AL53" s="149" t="s">
        <v>226</v>
      </c>
      <c r="AM53" s="140" t="s">
        <v>206</v>
      </c>
      <c r="AN53" s="140" t="s">
        <v>152</v>
      </c>
      <c r="AO53" s="155" t="s">
        <v>110</v>
      </c>
      <c r="AP53" s="111">
        <v>1</v>
      </c>
      <c r="AQ53" s="111">
        <v>49</v>
      </c>
    </row>
    <row r="54" spans="1:44" ht="16.2" customHeight="1" x14ac:dyDescent="0.15">
      <c r="A54" s="138" t="str">
        <f>HLOOKUP(A53,教师安排!$B$1:$AE$27,ROW($B$3),0)</f>
        <v>盛亚</v>
      </c>
      <c r="B54" s="139" t="str">
        <f>IFERROR(VLOOKUP(B53,教师安排!$A:$AE,ROW(B53)/2,FALSE),"")&amp;""</f>
        <v>盛亚</v>
      </c>
      <c r="C54" s="140" t="str">
        <f>IFERROR(VLOOKUP(C53,教师安排!$A:$AE,ROW(C53)/2,FALSE),"")&amp;""</f>
        <v>陈小燕</v>
      </c>
      <c r="D54" s="140" t="str">
        <f>IFERROR(VLOOKUP(D53,教师安排!$A:$AE,ROW(D53)/2,FALSE),"")&amp;""</f>
        <v>李亚芬</v>
      </c>
      <c r="E54" s="141" t="str">
        <f>IFERROR(VLOOKUP(E53,教师安排!$A:$AE,ROW(E53)/2,FALSE),"")&amp;""</f>
        <v>于小清</v>
      </c>
      <c r="F54" s="142" t="str">
        <f>IFERROR(VLOOKUP(F53,教师安排!$A:$AE,ROW(F53)/2,FALSE),"")&amp;""</f>
        <v>王晶</v>
      </c>
      <c r="G54" s="140" t="str">
        <f>IFERROR(VLOOKUP(G53,教师安排!$A:$AE,ROW(G53)/2,FALSE),"")&amp;""</f>
        <v>季艳</v>
      </c>
      <c r="H54" s="140" t="str">
        <f>IFERROR(VLOOKUP(H53,教师安排!$A:$AE,ROW(H53)/2,FALSE),"")&amp;""</f>
        <v>周小莉</v>
      </c>
      <c r="I54" s="155" t="str">
        <f>IFERROR(VLOOKUP(I53,教师安排!$A:$AE,ROW(I53)/2,FALSE),"")&amp;""</f>
        <v/>
      </c>
      <c r="J54" s="142" t="str">
        <f>IFERROR(VLOOKUP(J53,教师安排!$A:$AE,ROW(J53)/2,FALSE),"")&amp;""</f>
        <v>李亚芬</v>
      </c>
      <c r="K54" s="140" t="str">
        <f>IFERROR(VLOOKUP(K53,教师安排!$A:$AE,ROW(K53)/2,FALSE),"")&amp;""</f>
        <v>王晶</v>
      </c>
      <c r="L54" s="140" t="str">
        <f>IFERROR(VLOOKUP(L53,教师安排!$A:$AE,ROW(L53)/2,FALSE),"")&amp;""</f>
        <v>丁素娟</v>
      </c>
      <c r="M54" s="141" t="str">
        <f>IFERROR(VLOOKUP(M53,教师安排!$A:$AE,ROW(M53)/2,FALSE),"")&amp;""</f>
        <v>盛亚</v>
      </c>
      <c r="N54" s="142" t="str">
        <f>IFERROR(VLOOKUP(N53,教师安排!$A:$AE,ROW(N53)/2,FALSE),"")&amp;""</f>
        <v>史琴琴</v>
      </c>
      <c r="O54" s="140" t="str">
        <f>IFERROR(VLOOKUP(O53,教师安排!$A:$AE,ROW(O53)/2,FALSE),"")&amp;""</f>
        <v>于小清</v>
      </c>
      <c r="P54" s="140" t="str">
        <f>IFERROR(VLOOKUP(P53,教师安排!$A:$AE,ROW(P53)/2,FALSE),"")&amp;""</f>
        <v>陈小燕</v>
      </c>
      <c r="Q54" s="155" t="str">
        <f>IFERROR(VLOOKUP(Q53,教师安排!$A:$AE,ROW(Q53)/2,FALSE),"")&amp;""</f>
        <v>陈小燕</v>
      </c>
      <c r="R54" s="142" t="str">
        <f>IFERROR(VLOOKUP(R53,教师安排!$A:$AE,ROW(R53)/2,FALSE),"")&amp;""</f>
        <v>盛亚</v>
      </c>
      <c r="S54" s="140" t="str">
        <f>IFERROR(VLOOKUP(S53,教师安排!$A:$AE,ROW(S53)/2,FALSE),"")&amp;""</f>
        <v>陈小燕</v>
      </c>
      <c r="T54" s="140" t="str">
        <f>IFERROR(VLOOKUP(T53,教师安排!$A:$AE,ROW(T53)/2,FALSE),"")&amp;""</f>
        <v>丁素娟</v>
      </c>
      <c r="U54" s="141" t="str">
        <f>IFERROR(VLOOKUP(U53,教师安排!$A:$AE,ROW(U53)/2,FALSE),"")&amp;""</f>
        <v>李亚芬</v>
      </c>
      <c r="V54" s="142" t="str">
        <f>IFERROR(VLOOKUP(V53,教师安排!$A:$AE,ROW(V53)/2,FALSE),"")&amp;""</f>
        <v>于小清</v>
      </c>
      <c r="W54" s="140" t="str">
        <f>IFERROR(VLOOKUP(W53,教师安排!$A:$AE,ROW(W53)/2,FALSE),"")&amp;""</f>
        <v>盛亚</v>
      </c>
      <c r="X54" s="140" t="str">
        <f>IFERROR(VLOOKUP(X53,教师安排!$A:$AE,ROW(X53)/2,FALSE),"")&amp;""</f>
        <v>周小莉</v>
      </c>
      <c r="Y54" s="155" t="str">
        <f>IFERROR(VLOOKUP(Y53,教师安排!$A:$AE,ROW(Y53)/2,FALSE),"")&amp;""</f>
        <v>史琴琴</v>
      </c>
      <c r="Z54" s="142" t="str">
        <f>IFERROR(VLOOKUP(Z53,教师安排!$A:$AE,ROW(Z53)/2,FALSE),"")&amp;""</f>
        <v>李亚芬</v>
      </c>
      <c r="AA54" s="140" t="str">
        <f>IFERROR(VLOOKUP(AA53,教师安排!$A:$AE,ROW(AA53)/2,FALSE),"")&amp;""</f>
        <v>于小清</v>
      </c>
      <c r="AB54" s="140" t="str">
        <f>IFERROR(VLOOKUP(AB53,教师安排!$A:$AE,ROW(AB53)/2,FALSE),"")&amp;""</f>
        <v>王晶</v>
      </c>
      <c r="AC54" s="141" t="str">
        <f>IFERROR(VLOOKUP(AC53,教师安排!$A:$AE,ROW(AC53)/2,FALSE),"")&amp;""</f>
        <v>史琴琴</v>
      </c>
      <c r="AD54" s="142" t="str">
        <f>IFERROR(VLOOKUP(AD53,教师安排!$A:$AE,ROW(AD53)/2,FALSE),"")&amp;""</f>
        <v>陈小燕</v>
      </c>
      <c r="AE54" s="140" t="str">
        <f>IFERROR(VLOOKUP(AE53,教师安排!$A:$AE,ROW(AE53)/2,FALSE),"")&amp;""</f>
        <v>丁素娟</v>
      </c>
      <c r="AF54" s="140" t="str">
        <f>IFERROR(VLOOKUP(AF53,教师安排!$A:$AE,ROW(AF53)/2,FALSE),"")&amp;""</f>
        <v>盛亚</v>
      </c>
      <c r="AG54" s="155" t="str">
        <f>IFERROR(VLOOKUP(AG53,教师安排!$A:$AE,ROW(AG53)/2,FALSE),"")&amp;""</f>
        <v/>
      </c>
      <c r="AH54" s="142" t="str">
        <f>IFERROR(VLOOKUP(AH53,教师安排!$A:$AE,ROW(AH53)/2,FALSE),"")&amp;""</f>
        <v>李亚芬</v>
      </c>
      <c r="AI54" s="140" t="str">
        <f>IFERROR(VLOOKUP(AI53,教师安排!$A:$AE,ROW(AI53)/2,FALSE),"")&amp;""</f>
        <v>周小莉</v>
      </c>
      <c r="AJ54" s="140" t="str">
        <f>IFERROR(VLOOKUP(AJ53,教师安排!$A:$AE,ROW(AJ53)/2,FALSE),"")&amp;""</f>
        <v>陈小燕</v>
      </c>
      <c r="AK54" s="141" t="str">
        <f>IFERROR(VLOOKUP(AK53,教师安排!$A:$AE,ROW(AK53)/2,FALSE),"")&amp;""</f>
        <v>盛亚</v>
      </c>
      <c r="AL54" s="142" t="str">
        <f>IFERROR(VLOOKUP(AL53,教师安排!$A:$AE,ROW(AL53)/2,FALSE),"")&amp;""</f>
        <v>王晶</v>
      </c>
      <c r="AM54" s="140" t="str">
        <f>IFERROR(VLOOKUP(AM53,教师安排!$A:$AE,ROW(AM53)/2,FALSE),"")&amp;""</f>
        <v>李莎莎</v>
      </c>
      <c r="AN54" s="140" t="str">
        <f>IFERROR(VLOOKUP(AN53,教师安排!$A:$AE,ROW(AN53)/2,FALSE),"")&amp;""</f>
        <v>于小清</v>
      </c>
      <c r="AO54" s="155" t="str">
        <f>IFERROR(VLOOKUP(AO53,教师安排!$A:$AE,ROW(AO53)/2,FALSE),"")&amp;""</f>
        <v/>
      </c>
      <c r="AP54" s="109">
        <v>0</v>
      </c>
      <c r="AQ54" s="109">
        <v>50</v>
      </c>
    </row>
    <row r="55" spans="1:44" ht="16.2" customHeight="1" x14ac:dyDescent="0.15">
      <c r="A55" s="138" t="str">
        <f>INDEX(教师安排!$B$1:$AE$1,ROW(教师安排!A26))</f>
        <v>九7</v>
      </c>
      <c r="B55" s="139" t="s">
        <v>128</v>
      </c>
      <c r="C55" s="140" t="s">
        <v>152</v>
      </c>
      <c r="D55" s="140" t="s">
        <v>142</v>
      </c>
      <c r="E55" s="141" t="s">
        <v>170</v>
      </c>
      <c r="F55" s="142" t="s">
        <v>165</v>
      </c>
      <c r="G55" s="148" t="s">
        <v>114</v>
      </c>
      <c r="H55" s="148" t="s">
        <v>140</v>
      </c>
      <c r="I55" s="155" t="s">
        <v>110</v>
      </c>
      <c r="J55" s="142" t="s">
        <v>169</v>
      </c>
      <c r="K55" s="140" t="s">
        <v>128</v>
      </c>
      <c r="L55" s="140" t="s">
        <v>102</v>
      </c>
      <c r="M55" s="141" t="s">
        <v>135</v>
      </c>
      <c r="N55" s="142" t="s">
        <v>120</v>
      </c>
      <c r="O55" s="140" t="s">
        <v>140</v>
      </c>
      <c r="P55" s="140" t="s">
        <v>152</v>
      </c>
      <c r="Q55" s="155" t="s">
        <v>166</v>
      </c>
      <c r="R55" s="142" t="s">
        <v>128</v>
      </c>
      <c r="S55" s="140" t="s">
        <v>142</v>
      </c>
      <c r="T55" s="140" t="s">
        <v>135</v>
      </c>
      <c r="U55" s="141" t="s">
        <v>102</v>
      </c>
      <c r="V55" s="142" t="s">
        <v>152</v>
      </c>
      <c r="W55" s="140" t="s">
        <v>42</v>
      </c>
      <c r="X55" s="140" t="s">
        <v>80</v>
      </c>
      <c r="Y55" s="155" t="s">
        <v>102</v>
      </c>
      <c r="Z55" s="142" t="s">
        <v>140</v>
      </c>
      <c r="AA55" s="140" t="s">
        <v>152</v>
      </c>
      <c r="AB55" s="140" t="s">
        <v>128</v>
      </c>
      <c r="AC55" s="141" t="s">
        <v>135</v>
      </c>
      <c r="AD55" s="149" t="s">
        <v>114</v>
      </c>
      <c r="AE55" s="140" t="s">
        <v>165</v>
      </c>
      <c r="AF55" s="140" t="s">
        <v>102</v>
      </c>
      <c r="AG55" s="155" t="s">
        <v>114</v>
      </c>
      <c r="AH55" s="142" t="s">
        <v>140</v>
      </c>
      <c r="AI55" s="140" t="s">
        <v>102</v>
      </c>
      <c r="AJ55" s="140" t="s">
        <v>128</v>
      </c>
      <c r="AK55" s="141" t="s">
        <v>92</v>
      </c>
      <c r="AL55" s="142" t="s">
        <v>152</v>
      </c>
      <c r="AM55" s="148" t="s">
        <v>151</v>
      </c>
      <c r="AN55" s="148" t="s">
        <v>142</v>
      </c>
      <c r="AO55" s="155" t="s">
        <v>110</v>
      </c>
      <c r="AP55" s="111">
        <v>1</v>
      </c>
      <c r="AQ55" s="111">
        <v>51</v>
      </c>
    </row>
    <row r="56" spans="1:44" ht="16.2" customHeight="1" x14ac:dyDescent="0.15">
      <c r="A56" s="138" t="str">
        <f>HLOOKUP(A55,教师安排!$B$1:$AE$27,ROW($B$3),0)</f>
        <v>李亚芬</v>
      </c>
      <c r="B56" s="139" t="str">
        <f>IFERROR(VLOOKUP(B55,教师安排!$A:$AE,ROW(B55)/2,FALSE),"")&amp;""</f>
        <v>李亚芬</v>
      </c>
      <c r="C56" s="140" t="str">
        <f>IFERROR(VLOOKUP(C55,教师安排!$A:$AE,ROW(C55)/2,FALSE),"")&amp;""</f>
        <v>朱燕芳</v>
      </c>
      <c r="D56" s="140" t="str">
        <f>IFERROR(VLOOKUP(D55,教师安排!$A:$AE,ROW(D55)/2,FALSE),"")&amp;""</f>
        <v>王晶</v>
      </c>
      <c r="E56" s="141" t="str">
        <f>IFERROR(VLOOKUP(E55,教师安排!$A:$AE,ROW(E55)/2,FALSE),"")&amp;""</f>
        <v>陈小燕</v>
      </c>
      <c r="F56" s="142" t="str">
        <f>IFERROR(VLOOKUP(F55,教师安排!$A:$AE,ROW(F55)/2,FALSE),"")&amp;""</f>
        <v>周小莉</v>
      </c>
      <c r="G56" s="140" t="str">
        <f>IFERROR(VLOOKUP(G55,教师安排!$A:$AE,ROW(G55)/2,FALSE),"")&amp;""</f>
        <v>史琴琴</v>
      </c>
      <c r="H56" s="140" t="str">
        <f>IFERROR(VLOOKUP(H55,教师安排!$A:$AE,ROW(H55)/2,FALSE),"")&amp;""</f>
        <v>李晓凌</v>
      </c>
      <c r="I56" s="155" t="str">
        <f>IFERROR(VLOOKUP(I55,教师安排!$A:$AE,ROW(I55)/2,FALSE),"")&amp;""</f>
        <v/>
      </c>
      <c r="J56" s="142" t="str">
        <f>IFERROR(VLOOKUP(J55,教师安排!$A:$AE,ROW(J55)/2,FALSE),"")&amp;""</f>
        <v>王晶</v>
      </c>
      <c r="K56" s="140" t="str">
        <f>IFERROR(VLOOKUP(K55,教师安排!$A:$AE,ROW(K55)/2,FALSE),"")&amp;""</f>
        <v>李亚芬</v>
      </c>
      <c r="L56" s="140" t="str">
        <f>IFERROR(VLOOKUP(L55,教师安排!$A:$AE,ROW(L55)/2,FALSE),"")&amp;""</f>
        <v>陈小燕</v>
      </c>
      <c r="M56" s="141" t="str">
        <f>IFERROR(VLOOKUP(M55,教师安排!$A:$AE,ROW(M55)/2,FALSE),"")&amp;""</f>
        <v>杨俊</v>
      </c>
      <c r="N56" s="142" t="str">
        <f>IFERROR(VLOOKUP(N55,教师安排!$A:$AE,ROW(N55)/2,FALSE),"")&amp;""</f>
        <v>季艳</v>
      </c>
      <c r="O56" s="140" t="str">
        <f>IFERROR(VLOOKUP(O55,教师安排!$A:$AE,ROW(O55)/2,FALSE),"")&amp;""</f>
        <v>李晓凌</v>
      </c>
      <c r="P56" s="140" t="str">
        <f>IFERROR(VLOOKUP(P55,教师安排!$A:$AE,ROW(P55)/2,FALSE),"")&amp;""</f>
        <v>朱燕芳</v>
      </c>
      <c r="Q56" s="155" t="str">
        <f>IFERROR(VLOOKUP(Q55,教师安排!$A:$AE,ROW(Q55)/2,FALSE),"")&amp;""</f>
        <v/>
      </c>
      <c r="R56" s="142" t="str">
        <f>IFERROR(VLOOKUP(R55,教师安排!$A:$AE,ROW(R55)/2,FALSE),"")&amp;""</f>
        <v>李亚芬</v>
      </c>
      <c r="S56" s="140" t="str">
        <f>IFERROR(VLOOKUP(S55,教师安排!$A:$AE,ROW(S55)/2,FALSE),"")&amp;""</f>
        <v>王晶</v>
      </c>
      <c r="T56" s="140" t="str">
        <f>IFERROR(VLOOKUP(T55,教师安排!$A:$AE,ROW(T55)/2,FALSE),"")&amp;""</f>
        <v>杨俊</v>
      </c>
      <c r="U56" s="141" t="str">
        <f>IFERROR(VLOOKUP(U55,教师安排!$A:$AE,ROW(U55)/2,FALSE),"")&amp;""</f>
        <v>陈小燕</v>
      </c>
      <c r="V56" s="142" t="str">
        <f>IFERROR(VLOOKUP(V55,教师安排!$A:$AE,ROW(V55)/2,FALSE),"")&amp;""</f>
        <v>朱燕芳</v>
      </c>
      <c r="W56" s="140" t="str">
        <f>IFERROR(VLOOKUP(W55,教师安排!$A:$AE,ROW(W55)/2,FALSE),"")&amp;""</f>
        <v>李亚芬</v>
      </c>
      <c r="X56" s="140" t="str">
        <f>IFERROR(VLOOKUP(X55,教师安排!$A:$AE,ROW(X55)/2,FALSE),"")&amp;""</f>
        <v>李晓凌</v>
      </c>
      <c r="Y56" s="155" t="str">
        <f>IFERROR(VLOOKUP(Y55,教师安排!$A:$AE,ROW(Y55)/2,FALSE),"")&amp;""</f>
        <v>陈小燕</v>
      </c>
      <c r="Z56" s="142" t="str">
        <f>IFERROR(VLOOKUP(Z55,教师安排!$A:$AE,ROW(Z55)/2,FALSE),"")&amp;""</f>
        <v>李晓凌</v>
      </c>
      <c r="AA56" s="140" t="str">
        <f>IFERROR(VLOOKUP(AA55,教师安排!$A:$AE,ROW(AA55)/2,FALSE),"")&amp;""</f>
        <v>朱燕芳</v>
      </c>
      <c r="AB56" s="140" t="str">
        <f>IFERROR(VLOOKUP(AB55,教师安排!$A:$AE,ROW(AB55)/2,FALSE),"")&amp;""</f>
        <v>李亚芬</v>
      </c>
      <c r="AC56" s="141" t="str">
        <f>IFERROR(VLOOKUP(AC55,教师安排!$A:$AE,ROW(AC55)/2,FALSE),"")&amp;""</f>
        <v>杨俊</v>
      </c>
      <c r="AD56" s="142" t="str">
        <f>IFERROR(VLOOKUP(AD55,教师安排!$A:$AE,ROW(AD55)/2,FALSE),"")&amp;""</f>
        <v>史琴琴</v>
      </c>
      <c r="AE56" s="140" t="str">
        <f>IFERROR(VLOOKUP(AE55,教师安排!$A:$AE,ROW(AE55)/2,FALSE),"")&amp;""</f>
        <v>周小莉</v>
      </c>
      <c r="AF56" s="140" t="str">
        <f>IFERROR(VLOOKUP(AF55,教师安排!$A:$AE,ROW(AF55)/2,FALSE),"")&amp;""</f>
        <v>陈小燕</v>
      </c>
      <c r="AG56" s="155" t="str">
        <f>IFERROR(VLOOKUP(AG55,教师安排!$A:$AE,ROW(AG55)/2,FALSE),"")&amp;""</f>
        <v>史琴琴</v>
      </c>
      <c r="AH56" s="142" t="str">
        <f>IFERROR(VLOOKUP(AH55,教师安排!$A:$AE,ROW(AH55)/2,FALSE),"")&amp;""</f>
        <v>李晓凌</v>
      </c>
      <c r="AI56" s="140" t="str">
        <f>IFERROR(VLOOKUP(AI55,教师安排!$A:$AE,ROW(AI55)/2,FALSE),"")&amp;""</f>
        <v>陈小燕</v>
      </c>
      <c r="AJ56" s="140" t="str">
        <f>IFERROR(VLOOKUP(AJ55,教师安排!$A:$AE,ROW(AJ55)/2,FALSE),"")&amp;""</f>
        <v>李亚芬</v>
      </c>
      <c r="AK56" s="141" t="str">
        <f>IFERROR(VLOOKUP(AK55,教师安排!$A:$AE,ROW(AK55)/2,FALSE),"")&amp;""</f>
        <v>周小莉</v>
      </c>
      <c r="AL56" s="142" t="str">
        <f>IFERROR(VLOOKUP(AL55,教师安排!$A:$AE,ROW(AL55)/2,FALSE),"")&amp;""</f>
        <v>朱燕芳</v>
      </c>
      <c r="AM56" s="140" t="str">
        <f>IFERROR(VLOOKUP(AM55,教师安排!$A:$AE,ROW(AM55)/2,FALSE),"")&amp;""</f>
        <v>王玉娟</v>
      </c>
      <c r="AN56" s="140" t="str">
        <f>IFERROR(VLOOKUP(AN55,教师安排!$A:$AE,ROW(AN55)/2,FALSE),"")&amp;""</f>
        <v>王晶</v>
      </c>
      <c r="AO56" s="155" t="str">
        <f>IFERROR(VLOOKUP(AO55,教师安排!$A:$AE,ROW(AO55)/2,FALSE),"")&amp;""</f>
        <v/>
      </c>
      <c r="AP56" s="109">
        <v>0</v>
      </c>
      <c r="AQ56" s="109">
        <v>52</v>
      </c>
    </row>
    <row r="57" spans="1:44" ht="16.55" customHeight="1" x14ac:dyDescent="0.15">
      <c r="A57" s="138" t="str">
        <f>INDEX(教师安排!$B$1:$AE$1,ROW(教师安排!A27))</f>
        <v>九8</v>
      </c>
      <c r="B57" s="139" t="s">
        <v>80</v>
      </c>
      <c r="C57" s="140" t="s">
        <v>102</v>
      </c>
      <c r="D57" s="148" t="s">
        <v>128</v>
      </c>
      <c r="E57" s="141" t="s">
        <v>135</v>
      </c>
      <c r="F57" s="142" t="s">
        <v>152</v>
      </c>
      <c r="G57" s="140" t="s">
        <v>114</v>
      </c>
      <c r="H57" s="140" t="s">
        <v>169</v>
      </c>
      <c r="I57" s="155" t="s">
        <v>102</v>
      </c>
      <c r="J57" s="142" t="s">
        <v>128</v>
      </c>
      <c r="K57" s="140" t="s">
        <v>142</v>
      </c>
      <c r="L57" s="140" t="s">
        <v>140</v>
      </c>
      <c r="M57" s="141" t="s">
        <v>92</v>
      </c>
      <c r="N57" s="142" t="s">
        <v>135</v>
      </c>
      <c r="O57" s="140" t="s">
        <v>102</v>
      </c>
      <c r="P57" s="140" t="s">
        <v>152</v>
      </c>
      <c r="Q57" s="155" t="s">
        <v>114</v>
      </c>
      <c r="R57" s="142" t="s">
        <v>128</v>
      </c>
      <c r="S57" s="140" t="s">
        <v>152</v>
      </c>
      <c r="T57" s="140" t="s">
        <v>206</v>
      </c>
      <c r="U57" s="141" t="s">
        <v>170</v>
      </c>
      <c r="V57" s="142" t="s">
        <v>142</v>
      </c>
      <c r="W57" s="140" t="s">
        <v>211</v>
      </c>
      <c r="X57" s="140" t="s">
        <v>209</v>
      </c>
      <c r="Y57" s="155" t="s">
        <v>110</v>
      </c>
      <c r="Z57" s="142" t="s">
        <v>142</v>
      </c>
      <c r="AA57" s="140" t="s">
        <v>128</v>
      </c>
      <c r="AB57" s="140" t="s">
        <v>202</v>
      </c>
      <c r="AC57" s="141" t="s">
        <v>210</v>
      </c>
      <c r="AD57" s="142" t="s">
        <v>165</v>
      </c>
      <c r="AE57" s="148" t="s">
        <v>212</v>
      </c>
      <c r="AF57" s="148" t="s">
        <v>209</v>
      </c>
      <c r="AG57" s="155" t="s">
        <v>213</v>
      </c>
      <c r="AH57" s="142" t="s">
        <v>128</v>
      </c>
      <c r="AI57" s="140" t="s">
        <v>152</v>
      </c>
      <c r="AJ57" s="140" t="s">
        <v>140</v>
      </c>
      <c r="AK57" s="141" t="s">
        <v>102</v>
      </c>
      <c r="AL57" s="142" t="s">
        <v>114</v>
      </c>
      <c r="AM57" s="140" t="s">
        <v>135</v>
      </c>
      <c r="AN57" s="140" t="s">
        <v>165</v>
      </c>
      <c r="AO57" s="156" t="s">
        <v>166</v>
      </c>
      <c r="AP57" s="111">
        <v>1</v>
      </c>
      <c r="AQ57" s="111">
        <v>53</v>
      </c>
    </row>
    <row r="58" spans="1:44" ht="16.2" customHeight="1" x14ac:dyDescent="0.15">
      <c r="A58" s="138" t="str">
        <f>HLOOKUP(A57,教师安排!$B$1:$AE$27,ROW($B$3),0)</f>
        <v>孙明</v>
      </c>
      <c r="B58" s="139" t="str">
        <f>IFERROR(VLOOKUP(B57,教师安排!$A:$AE,ROW(B57)/2,FALSE),"")&amp;""</f>
        <v>金薇</v>
      </c>
      <c r="C58" s="140" t="str">
        <f>IFERROR(VLOOKUP(C57,教师安排!$A:$AE,ROW(C57)/2,FALSE),"")&amp;""</f>
        <v>陈洲</v>
      </c>
      <c r="D58" s="140" t="str">
        <f>IFERROR(VLOOKUP(D57,教师安排!$A:$AE,ROW(D57)/2,FALSE),"")&amp;""</f>
        <v>孙明</v>
      </c>
      <c r="E58" s="141" t="str">
        <f>IFERROR(VLOOKUP(E57,教师安排!$A:$AE,ROW(E57)/2,FALSE),"")&amp;""</f>
        <v>杨俊</v>
      </c>
      <c r="F58" s="142" t="str">
        <f>IFERROR(VLOOKUP(F57,教师安排!$A:$AE,ROW(F57)/2,FALSE),"")&amp;""</f>
        <v>司晓玉</v>
      </c>
      <c r="G58" s="140" t="str">
        <f>IFERROR(VLOOKUP(G57,教师安排!$A:$AE,ROW(G57)/2,FALSE),"")&amp;""</f>
        <v>杨丽</v>
      </c>
      <c r="H58" s="140" t="str">
        <f>IFERROR(VLOOKUP(H57,教师安排!$A:$AE,ROW(H57)/2,FALSE),"")&amp;""</f>
        <v>陶文仙</v>
      </c>
      <c r="I58" s="155" t="str">
        <f>IFERROR(VLOOKUP(I57,教师安排!$A:$AE,ROW(I57)/2,FALSE),"")&amp;""</f>
        <v>陈洲</v>
      </c>
      <c r="J58" s="142" t="str">
        <f>IFERROR(VLOOKUP(J57,教师安排!$A:$AE,ROW(J57)/2,FALSE),"")&amp;""</f>
        <v>孙明</v>
      </c>
      <c r="K58" s="140" t="str">
        <f>IFERROR(VLOOKUP(K57,教师安排!$A:$AE,ROW(K57)/2,FALSE),"")&amp;""</f>
        <v>陶文仙</v>
      </c>
      <c r="L58" s="140" t="str">
        <f>IFERROR(VLOOKUP(L57,教师安排!$A:$AE,ROW(L57)/2,FALSE),"")&amp;""</f>
        <v>金薇</v>
      </c>
      <c r="M58" s="141" t="str">
        <f>IFERROR(VLOOKUP(M57,教师安排!$A:$AE,ROW(M57)/2,FALSE),"")&amp;""</f>
        <v>周小莉</v>
      </c>
      <c r="N58" s="142" t="str">
        <f>IFERROR(VLOOKUP(N57,教师安排!$A:$AE,ROW(N57)/2,FALSE),"")&amp;""</f>
        <v>杨俊</v>
      </c>
      <c r="O58" s="140" t="str">
        <f>IFERROR(VLOOKUP(O57,教师安排!$A:$AE,ROW(O57)/2,FALSE),"")&amp;""</f>
        <v>陈洲</v>
      </c>
      <c r="P58" s="140" t="str">
        <f>IFERROR(VLOOKUP(P57,教师安排!$A:$AE,ROW(P57)/2,FALSE),"")&amp;""</f>
        <v>司晓玉</v>
      </c>
      <c r="Q58" s="155" t="str">
        <f>IFERROR(VLOOKUP(Q57,教师安排!$A:$AE,ROW(Q57)/2,FALSE),"")&amp;""</f>
        <v>杨丽</v>
      </c>
      <c r="R58" s="142" t="str">
        <f>IFERROR(VLOOKUP(R57,教师安排!$A:$AE,ROW(R57)/2,FALSE),"")&amp;""</f>
        <v>孙明</v>
      </c>
      <c r="S58" s="140" t="str">
        <f>IFERROR(VLOOKUP(S57,教师安排!$A:$AE,ROW(S57)/2,FALSE),"")&amp;""</f>
        <v>司晓玉</v>
      </c>
      <c r="T58" s="140" t="str">
        <f>IFERROR(VLOOKUP(T57,教师安排!$A:$AE,ROW(T57)/2,FALSE),"")&amp;""</f>
        <v>王玉娟</v>
      </c>
      <c r="U58" s="141" t="str">
        <f>IFERROR(VLOOKUP(U57,教师安排!$A:$AE,ROW(U57)/2,FALSE),"")&amp;""</f>
        <v>陈洲</v>
      </c>
      <c r="V58" s="142" t="str">
        <f>IFERROR(VLOOKUP(V57,教师安排!$A:$AE,ROW(V57)/2,FALSE),"")&amp;""</f>
        <v>陶文仙</v>
      </c>
      <c r="W58" s="140" t="str">
        <f>IFERROR(VLOOKUP(W57,教师安排!$A:$AE,ROW(W57)/2,FALSE),"")&amp;""</f>
        <v>孙明</v>
      </c>
      <c r="X58" s="140" t="str">
        <f>IFERROR(VLOOKUP(X57,教师安排!$A:$AE,ROW(X57)/2,FALSE),"")&amp;""</f>
        <v>金薇</v>
      </c>
      <c r="Y58" s="155" t="str">
        <f>IFERROR(VLOOKUP(Y57,教师安排!$A:$AE,ROW(Y57)/2,FALSE),"")&amp;""</f>
        <v/>
      </c>
      <c r="Z58" s="142" t="str">
        <f>IFERROR(VLOOKUP(Z57,教师安排!$A:$AE,ROW(Z57)/2,FALSE),"")&amp;""</f>
        <v>陶文仙</v>
      </c>
      <c r="AA58" s="140" t="str">
        <f>IFERROR(VLOOKUP(AA57,教师安排!$A:$AE,ROW(AA57)/2,FALSE),"")&amp;""</f>
        <v>孙明</v>
      </c>
      <c r="AB58" s="140" t="str">
        <f>IFERROR(VLOOKUP(AB57,教师安排!$A:$AE,ROW(AB57)/2,FALSE),"")&amp;""</f>
        <v>司晓玉</v>
      </c>
      <c r="AC58" s="141" t="str">
        <f>IFERROR(VLOOKUP(AC57,教师安排!$A:$AE,ROW(AC57)/2,FALSE),"")&amp;""</f>
        <v>季艳</v>
      </c>
      <c r="AD58" s="142" t="str">
        <f>IFERROR(VLOOKUP(AD57,教师安排!$A:$AE,ROW(AD57)/2,FALSE),"")&amp;""</f>
        <v>周小莉</v>
      </c>
      <c r="AE58" s="140" t="str">
        <f>IFERROR(VLOOKUP(AE57,教师安排!$A:$AE,ROW(AE57)/2,FALSE),"")&amp;""</f>
        <v>陈洲</v>
      </c>
      <c r="AF58" s="140" t="str">
        <f>IFERROR(VLOOKUP(AF57,教师安排!$A:$AE,ROW(AF57)/2,FALSE),"")&amp;""</f>
        <v>金薇</v>
      </c>
      <c r="AG58" s="155" t="str">
        <f>IFERROR(VLOOKUP(AG57,教师安排!$A:$AE,ROW(AG57)/2,FALSE),"")&amp;""</f>
        <v/>
      </c>
      <c r="AH58" s="142" t="str">
        <f>IFERROR(VLOOKUP(AH57,教师安排!$A:$AE,ROW(AH57)/2,FALSE),"")&amp;""</f>
        <v>孙明</v>
      </c>
      <c r="AI58" s="140" t="str">
        <f>IFERROR(VLOOKUP(AI57,教师安排!$A:$AE,ROW(AI57)/2,FALSE),"")&amp;""</f>
        <v>司晓玉</v>
      </c>
      <c r="AJ58" s="140" t="str">
        <f>IFERROR(VLOOKUP(AJ57,教师安排!$A:$AE,ROW(AJ57)/2,FALSE),"")&amp;""</f>
        <v>金薇</v>
      </c>
      <c r="AK58" s="141" t="str">
        <f>IFERROR(VLOOKUP(AK57,教师安排!$A:$AE,ROW(AK57)/2,FALSE),"")&amp;""</f>
        <v>陈洲</v>
      </c>
      <c r="AL58" s="142" t="str">
        <f>IFERROR(VLOOKUP(AL57,教师安排!$A:$AE,ROW(AL57)/2,FALSE),"")&amp;""</f>
        <v>杨丽</v>
      </c>
      <c r="AM58" s="140" t="str">
        <f>IFERROR(VLOOKUP(AM57,教师安排!$A:$AE,ROW(AM57)/2,FALSE),"")&amp;""</f>
        <v>杨俊</v>
      </c>
      <c r="AN58" s="140" t="str">
        <f>IFERROR(VLOOKUP(AN57,教师安排!$A:$AE,ROW(AN57)/2,FALSE),"")&amp;""</f>
        <v>周小莉</v>
      </c>
      <c r="AO58" s="155" t="str">
        <f>IFERROR(VLOOKUP(AO57,教师安排!$A:$AE,ROW(AO57)/2,FALSE),"")&amp;""</f>
        <v/>
      </c>
      <c r="AP58" s="109">
        <v>0</v>
      </c>
      <c r="AQ58" s="109">
        <v>54</v>
      </c>
    </row>
    <row r="59" spans="1:44" ht="16.2" customHeight="1" x14ac:dyDescent="0.15">
      <c r="A59" s="138" t="str">
        <f>INDEX(教师安排!$B$1:$AE$1,ROW(教师安排!A28))</f>
        <v>九9</v>
      </c>
      <c r="B59" s="139" t="s">
        <v>170</v>
      </c>
      <c r="C59" s="140" t="s">
        <v>140</v>
      </c>
      <c r="D59" s="140" t="s">
        <v>165</v>
      </c>
      <c r="E59" s="141" t="s">
        <v>128</v>
      </c>
      <c r="F59" s="149" t="s">
        <v>152</v>
      </c>
      <c r="G59" s="140" t="s">
        <v>142</v>
      </c>
      <c r="H59" s="140" t="s">
        <v>135</v>
      </c>
      <c r="I59" s="155" t="s">
        <v>166</v>
      </c>
      <c r="J59" s="142" t="s">
        <v>140</v>
      </c>
      <c r="K59" s="148" t="s">
        <v>102</v>
      </c>
      <c r="L59" s="140" t="s">
        <v>152</v>
      </c>
      <c r="M59" s="141" t="s">
        <v>128</v>
      </c>
      <c r="N59" s="142" t="s">
        <v>142</v>
      </c>
      <c r="O59" s="140" t="s">
        <v>165</v>
      </c>
      <c r="P59" s="140" t="s">
        <v>135</v>
      </c>
      <c r="Q59" s="155" t="s">
        <v>102</v>
      </c>
      <c r="R59" s="142" t="s">
        <v>152</v>
      </c>
      <c r="S59" s="140" t="s">
        <v>128</v>
      </c>
      <c r="T59" s="140" t="s">
        <v>135</v>
      </c>
      <c r="U59" s="141" t="s">
        <v>80</v>
      </c>
      <c r="V59" s="142" t="s">
        <v>102</v>
      </c>
      <c r="W59" s="140" t="s">
        <v>42</v>
      </c>
      <c r="X59" s="140" t="s">
        <v>114</v>
      </c>
      <c r="Y59" s="155" t="s">
        <v>114</v>
      </c>
      <c r="Z59" s="142" t="s">
        <v>216</v>
      </c>
      <c r="AA59" s="140" t="s">
        <v>152</v>
      </c>
      <c r="AB59" s="140" t="s">
        <v>128</v>
      </c>
      <c r="AC59" s="141" t="s">
        <v>226</v>
      </c>
      <c r="AD59" s="142" t="s">
        <v>120</v>
      </c>
      <c r="AE59" s="140" t="s">
        <v>140</v>
      </c>
      <c r="AF59" s="140" t="s">
        <v>212</v>
      </c>
      <c r="AG59" s="155" t="s">
        <v>110</v>
      </c>
      <c r="AH59" s="142" t="s">
        <v>142</v>
      </c>
      <c r="AI59" s="140" t="s">
        <v>128</v>
      </c>
      <c r="AJ59" s="140" t="s">
        <v>140</v>
      </c>
      <c r="AK59" s="159" t="s">
        <v>212</v>
      </c>
      <c r="AL59" s="142" t="s">
        <v>151</v>
      </c>
      <c r="AM59" s="140" t="s">
        <v>202</v>
      </c>
      <c r="AN59" s="140" t="s">
        <v>92</v>
      </c>
      <c r="AO59" s="155" t="s">
        <v>110</v>
      </c>
      <c r="AP59" s="111">
        <v>1</v>
      </c>
      <c r="AQ59" s="111">
        <v>55</v>
      </c>
    </row>
    <row r="60" spans="1:44" ht="16.2" customHeight="1" x14ac:dyDescent="0.15">
      <c r="A60" s="138" t="str">
        <f>HLOOKUP(A59,教师安排!$B$1:$AE$27,ROW($B$3),0)</f>
        <v>庄凤来</v>
      </c>
      <c r="B60" s="139" t="str">
        <f>IFERROR(VLOOKUP(B59,教师安排!$A:$AE,ROW(B59)/2,FALSE),"")&amp;""</f>
        <v>张茂山</v>
      </c>
      <c r="C60" s="140" t="str">
        <f>IFERROR(VLOOKUP(C59,教师安排!$A:$AE,ROW(C59)/2,FALSE),"")&amp;""</f>
        <v>李晓凌</v>
      </c>
      <c r="D60" s="140" t="str">
        <f>IFERROR(VLOOKUP(D59,教师安排!$A:$AE,ROW(D59)/2,FALSE),"")&amp;""</f>
        <v>赵琴娣</v>
      </c>
      <c r="E60" s="141" t="str">
        <f>IFERROR(VLOOKUP(E59,教师安排!$A:$AE,ROW(E59)/2,FALSE),"")&amp;""</f>
        <v>庄凤来</v>
      </c>
      <c r="F60" s="142" t="str">
        <f>IFERROR(VLOOKUP(F59,教师安排!$A:$AE,ROW(F59)/2,FALSE),"")&amp;""</f>
        <v>郭玉亚</v>
      </c>
      <c r="G60" s="140" t="str">
        <f>IFERROR(VLOOKUP(G59,教师安排!$A:$AE,ROW(G59)/2,FALSE),"")&amp;""</f>
        <v>庞涛</v>
      </c>
      <c r="H60" s="140" t="str">
        <f>IFERROR(VLOOKUP(H59,教师安排!$A:$AE,ROW(H59)/2,FALSE),"")&amp;""</f>
        <v>邵建春</v>
      </c>
      <c r="I60" s="155" t="str">
        <f>IFERROR(VLOOKUP(I59,教师安排!$A:$AE,ROW(I59)/2,FALSE),"")&amp;""</f>
        <v/>
      </c>
      <c r="J60" s="142" t="str">
        <f>IFERROR(VLOOKUP(J59,教师安排!$A:$AE,ROW(J59)/2,FALSE),"")&amp;""</f>
        <v>李晓凌</v>
      </c>
      <c r="K60" s="140" t="str">
        <f>IFERROR(VLOOKUP(K59,教师安排!$A:$AE,ROW(K59)/2,FALSE),"")&amp;""</f>
        <v>张茂山</v>
      </c>
      <c r="L60" s="140" t="str">
        <f>IFERROR(VLOOKUP(L59,教师安排!$A:$AE,ROW(L59)/2,FALSE),"")&amp;""</f>
        <v>郭玉亚</v>
      </c>
      <c r="M60" s="141" t="str">
        <f>IFERROR(VLOOKUP(M59,教师安排!$A:$AE,ROW(M59)/2,FALSE),"")&amp;""</f>
        <v>庄凤来</v>
      </c>
      <c r="N60" s="142" t="str">
        <f>IFERROR(VLOOKUP(N59,教师安排!$A:$AE,ROW(N59)/2,FALSE),"")&amp;""</f>
        <v>庞涛</v>
      </c>
      <c r="O60" s="140" t="str">
        <f>IFERROR(VLOOKUP(O59,教师安排!$A:$AE,ROW(O59)/2,FALSE),"")&amp;""</f>
        <v>赵琴娣</v>
      </c>
      <c r="P60" s="140" t="str">
        <f>IFERROR(VLOOKUP(P59,教师安排!$A:$AE,ROW(P59)/2,FALSE),"")&amp;""</f>
        <v>邵建春</v>
      </c>
      <c r="Q60" s="155" t="str">
        <f>IFERROR(VLOOKUP(Q59,教师安排!$A:$AE,ROW(Q59)/2,FALSE),"")&amp;""</f>
        <v>张茂山</v>
      </c>
      <c r="R60" s="142" t="str">
        <f>IFERROR(VLOOKUP(R59,教师安排!$A:$AE,ROW(R59)/2,FALSE),"")&amp;""</f>
        <v>郭玉亚</v>
      </c>
      <c r="S60" s="140" t="str">
        <f>IFERROR(VLOOKUP(S59,教师安排!$A:$AE,ROW(S59)/2,FALSE),"")&amp;""</f>
        <v>庄凤来</v>
      </c>
      <c r="T60" s="140" t="str">
        <f>IFERROR(VLOOKUP(T59,教师安排!$A:$AE,ROW(T59)/2,FALSE),"")&amp;""</f>
        <v>邵建春</v>
      </c>
      <c r="U60" s="141" t="str">
        <f>IFERROR(VLOOKUP(U59,教师安排!$A:$AE,ROW(U59)/2,FALSE),"")&amp;""</f>
        <v>李晓凌</v>
      </c>
      <c r="V60" s="142" t="str">
        <f>IFERROR(VLOOKUP(V59,教师安排!$A:$AE,ROW(V59)/2,FALSE),"")&amp;""</f>
        <v>张茂山</v>
      </c>
      <c r="W60" s="140" t="str">
        <f>IFERROR(VLOOKUP(W59,教师安排!$A:$AE,ROW(W59)/2,FALSE),"")&amp;""</f>
        <v>庄凤来</v>
      </c>
      <c r="X60" s="140" t="str">
        <f>IFERROR(VLOOKUP(X59,教师安排!$A:$AE,ROW(X59)/2,FALSE),"")&amp;""</f>
        <v>杨丽</v>
      </c>
      <c r="Y60" s="155" t="str">
        <f>IFERROR(VLOOKUP(Y59,教师安排!$A:$AE,ROW(Y59)/2,FALSE),"")&amp;""</f>
        <v>杨丽</v>
      </c>
      <c r="Z60" s="142" t="str">
        <f>IFERROR(VLOOKUP(Z59,教师安排!$A:$AE,ROW(Z59)/2,FALSE),"")&amp;""</f>
        <v>杨丽</v>
      </c>
      <c r="AA60" s="140" t="str">
        <f>IFERROR(VLOOKUP(AA59,教师安排!$A:$AE,ROW(AA59)/2,FALSE),"")&amp;""</f>
        <v>郭玉亚</v>
      </c>
      <c r="AB60" s="140" t="str">
        <f>IFERROR(VLOOKUP(AB59,教师安排!$A:$AE,ROW(AB59)/2,FALSE),"")&amp;""</f>
        <v>庄凤来</v>
      </c>
      <c r="AC60" s="141" t="str">
        <f>IFERROR(VLOOKUP(AC59,教师安排!$A:$AE,ROW(AC59)/2,FALSE),"")&amp;""</f>
        <v>庞涛</v>
      </c>
      <c r="AD60" s="142" t="str">
        <f>IFERROR(VLOOKUP(AD59,教师安排!$A:$AE,ROW(AD59)/2,FALSE),"")&amp;""</f>
        <v>季艳</v>
      </c>
      <c r="AE60" s="140" t="str">
        <f>IFERROR(VLOOKUP(AE59,教师安排!$A:$AE,ROW(AE59)/2,FALSE),"")&amp;""</f>
        <v>李晓凌</v>
      </c>
      <c r="AF60" s="140" t="str">
        <f>IFERROR(VLOOKUP(AF59,教师安排!$A:$AE,ROW(AF59)/2,FALSE),"")&amp;""</f>
        <v>张茂山</v>
      </c>
      <c r="AG60" s="155" t="str">
        <f>IFERROR(VLOOKUP(AG59,教师安排!$A:$AE,ROW(AG59)/2,FALSE),"")&amp;""</f>
        <v/>
      </c>
      <c r="AH60" s="142" t="str">
        <f>IFERROR(VLOOKUP(AH59,教师安排!$A:$AE,ROW(AH59)/2,FALSE),"")&amp;""</f>
        <v>庞涛</v>
      </c>
      <c r="AI60" s="140" t="str">
        <f>IFERROR(VLOOKUP(AI59,教师安排!$A:$AE,ROW(AI59)/2,FALSE),"")&amp;""</f>
        <v>庄凤来</v>
      </c>
      <c r="AJ60" s="140" t="str">
        <f>IFERROR(VLOOKUP(AJ59,教师安排!$A:$AE,ROW(AJ59)/2,FALSE),"")&amp;""</f>
        <v>李晓凌</v>
      </c>
      <c r="AK60" s="141" t="str">
        <f>IFERROR(VLOOKUP(AK59,教师安排!$A:$AE,ROW(AK59)/2,FALSE),"")&amp;""</f>
        <v>张茂山</v>
      </c>
      <c r="AL60" s="142" t="str">
        <f>IFERROR(VLOOKUP(AL59,教师安排!$A:$AE,ROW(AL59)/2,FALSE),"")&amp;""</f>
        <v>王玉娟</v>
      </c>
      <c r="AM60" s="140" t="str">
        <f>IFERROR(VLOOKUP(AM59,教师安排!$A:$AE,ROW(AM59)/2,FALSE),"")&amp;""</f>
        <v>郭玉亚</v>
      </c>
      <c r="AN60" s="140" t="str">
        <f>IFERROR(VLOOKUP(AN59,教师安排!$A:$AE,ROW(AN59)/2,FALSE),"")&amp;""</f>
        <v>赵琴娣</v>
      </c>
      <c r="AO60" s="155" t="str">
        <f>IFERROR(VLOOKUP(AO59,教师安排!$A:$AE,ROW(AO59)/2,FALSE),"")&amp;""</f>
        <v/>
      </c>
      <c r="AP60" s="109">
        <v>0</v>
      </c>
      <c r="AQ60" s="109">
        <v>56</v>
      </c>
    </row>
    <row r="61" spans="1:44" ht="16.2" customHeight="1" x14ac:dyDescent="0.15">
      <c r="A61" s="138" t="str">
        <f>INDEX(教师安排!$B$1:$AE$1,ROW(教师安排!A29))</f>
        <v>九10</v>
      </c>
      <c r="B61" s="139" t="s">
        <v>152</v>
      </c>
      <c r="C61" s="140" t="s">
        <v>128</v>
      </c>
      <c r="D61" s="148" t="s">
        <v>142</v>
      </c>
      <c r="E61" s="141" t="s">
        <v>102</v>
      </c>
      <c r="F61" s="142" t="s">
        <v>165</v>
      </c>
      <c r="G61" s="140" t="s">
        <v>135</v>
      </c>
      <c r="H61" s="140" t="s">
        <v>140</v>
      </c>
      <c r="I61" s="155" t="s">
        <v>166</v>
      </c>
      <c r="J61" s="142" t="s">
        <v>102</v>
      </c>
      <c r="K61" s="140" t="s">
        <v>152</v>
      </c>
      <c r="L61" s="140" t="s">
        <v>128</v>
      </c>
      <c r="M61" s="141" t="s">
        <v>92</v>
      </c>
      <c r="N61" s="149" t="s">
        <v>169</v>
      </c>
      <c r="O61" s="140" t="s">
        <v>140</v>
      </c>
      <c r="P61" s="140" t="s">
        <v>114</v>
      </c>
      <c r="Q61" s="155" t="s">
        <v>110</v>
      </c>
      <c r="R61" s="142" t="s">
        <v>140</v>
      </c>
      <c r="S61" s="140" t="s">
        <v>152</v>
      </c>
      <c r="T61" s="140" t="s">
        <v>142</v>
      </c>
      <c r="U61" s="141" t="s">
        <v>128</v>
      </c>
      <c r="V61" s="142" t="s">
        <v>135</v>
      </c>
      <c r="W61" s="140" t="s">
        <v>42</v>
      </c>
      <c r="X61" s="140" t="s">
        <v>170</v>
      </c>
      <c r="Y61" s="155" t="s">
        <v>102</v>
      </c>
      <c r="Z61" s="142" t="s">
        <v>128</v>
      </c>
      <c r="AA61" s="140" t="s">
        <v>140</v>
      </c>
      <c r="AB61" s="140" t="s">
        <v>152</v>
      </c>
      <c r="AC61" s="141" t="s">
        <v>114</v>
      </c>
      <c r="AD61" s="142" t="s">
        <v>102</v>
      </c>
      <c r="AE61" s="140" t="s">
        <v>120</v>
      </c>
      <c r="AF61" s="140" t="s">
        <v>151</v>
      </c>
      <c r="AG61" s="156" t="s">
        <v>110</v>
      </c>
      <c r="AH61" s="142" t="s">
        <v>152</v>
      </c>
      <c r="AI61" s="140" t="s">
        <v>212</v>
      </c>
      <c r="AJ61" s="140" t="s">
        <v>142</v>
      </c>
      <c r="AK61" s="141" t="s">
        <v>80</v>
      </c>
      <c r="AL61" s="142" t="s">
        <v>128</v>
      </c>
      <c r="AM61" s="140" t="s">
        <v>203</v>
      </c>
      <c r="AN61" s="140" t="s">
        <v>207</v>
      </c>
      <c r="AO61" s="155" t="s">
        <v>114</v>
      </c>
      <c r="AP61" s="111">
        <v>1</v>
      </c>
      <c r="AQ61" s="111">
        <v>57</v>
      </c>
    </row>
    <row r="62" spans="1:44" ht="16.2" customHeight="1" x14ac:dyDescent="0.15">
      <c r="A62" s="138" t="str">
        <f>HLOOKUP(A61,教师安排!$B$1:$AE$27,ROW($B$3),0)</f>
        <v>陶文仙</v>
      </c>
      <c r="B62" s="139" t="str">
        <f>IFERROR(VLOOKUP(B61,教师安排!$A:$AE,ROW(B61)/2,FALSE),"")&amp;""</f>
        <v>郭玉亚</v>
      </c>
      <c r="C62" s="140" t="str">
        <f>IFERROR(VLOOKUP(C61,教师安排!$A:$AE,ROW(C61)/2,FALSE),"")&amp;""</f>
        <v>庄凤来</v>
      </c>
      <c r="D62" s="140" t="str">
        <f>IFERROR(VLOOKUP(D61,教师安排!$A:$AE,ROW(D61)/2,FALSE),"")&amp;""</f>
        <v>陶文仙</v>
      </c>
      <c r="E62" s="141" t="str">
        <f>IFERROR(VLOOKUP(E61,教师安排!$A:$AE,ROW(E61)/2,FALSE),"")&amp;""</f>
        <v>张茂山</v>
      </c>
      <c r="F62" s="142" t="str">
        <f>IFERROR(VLOOKUP(F61,教师安排!$A:$AE,ROW(F61)/2,FALSE),"")&amp;""</f>
        <v>赵琴娣</v>
      </c>
      <c r="G62" s="140" t="str">
        <f>IFERROR(VLOOKUP(G61,教师安排!$A:$AE,ROW(G61)/2,FALSE),"")&amp;""</f>
        <v>邵建春</v>
      </c>
      <c r="H62" s="140" t="str">
        <f>IFERROR(VLOOKUP(H61,教师安排!$A:$AE,ROW(H61)/2,FALSE),"")&amp;""</f>
        <v>金薇</v>
      </c>
      <c r="I62" s="155" t="str">
        <f>IFERROR(VLOOKUP(I61,教师安排!$A:$AE,ROW(I61)/2,FALSE),"")&amp;""</f>
        <v/>
      </c>
      <c r="J62" s="142" t="str">
        <f>IFERROR(VLOOKUP(J61,教师安排!$A:$AE,ROW(J61)/2,FALSE),"")&amp;""</f>
        <v>张茂山</v>
      </c>
      <c r="K62" s="140" t="str">
        <f>IFERROR(VLOOKUP(K61,教师安排!$A:$AE,ROW(K61)/2,FALSE),"")&amp;""</f>
        <v>郭玉亚</v>
      </c>
      <c r="L62" s="140" t="str">
        <f>IFERROR(VLOOKUP(L61,教师安排!$A:$AE,ROW(L61)/2,FALSE),"")&amp;""</f>
        <v>庄凤来</v>
      </c>
      <c r="M62" s="141" t="str">
        <f>IFERROR(VLOOKUP(M61,教师安排!$A:$AE,ROW(M61)/2,FALSE),"")&amp;""</f>
        <v>赵琴娣</v>
      </c>
      <c r="N62" s="142" t="str">
        <f>IFERROR(VLOOKUP(N61,教师安排!$A:$AE,ROW(N61)/2,FALSE),"")&amp;""</f>
        <v>陶文仙</v>
      </c>
      <c r="O62" s="140" t="str">
        <f>IFERROR(VLOOKUP(O61,教师安排!$A:$AE,ROW(O61)/2,FALSE),"")&amp;""</f>
        <v>金薇</v>
      </c>
      <c r="P62" s="140" t="str">
        <f>IFERROR(VLOOKUP(P61,教师安排!$A:$AE,ROW(P61)/2,FALSE),"")&amp;""</f>
        <v>杨丽</v>
      </c>
      <c r="Q62" s="155" t="str">
        <f>IFERROR(VLOOKUP(Q61,教师安排!$A:$AE,ROW(Q61)/2,FALSE),"")&amp;""</f>
        <v/>
      </c>
      <c r="R62" s="142" t="str">
        <f>IFERROR(VLOOKUP(R61,教师安排!$A:$AE,ROW(R61)/2,FALSE),"")&amp;""</f>
        <v>金薇</v>
      </c>
      <c r="S62" s="140" t="str">
        <f>IFERROR(VLOOKUP(S61,教师安排!$A:$AE,ROW(S61)/2,FALSE),"")&amp;""</f>
        <v>郭玉亚</v>
      </c>
      <c r="T62" s="140" t="str">
        <f>IFERROR(VLOOKUP(T61,教师安排!$A:$AE,ROW(T61)/2,FALSE),"")&amp;""</f>
        <v>陶文仙</v>
      </c>
      <c r="U62" s="141" t="str">
        <f>IFERROR(VLOOKUP(U61,教师安排!$A:$AE,ROW(U61)/2,FALSE),"")&amp;""</f>
        <v>庄凤来</v>
      </c>
      <c r="V62" s="142" t="str">
        <f>IFERROR(VLOOKUP(V61,教师安排!$A:$AE,ROW(V61)/2,FALSE),"")&amp;""</f>
        <v>邵建春</v>
      </c>
      <c r="W62" s="140" t="str">
        <f>IFERROR(VLOOKUP(W61,教师安排!$A:$AE,ROW(W61)/2,FALSE),"")&amp;""</f>
        <v>陶文仙</v>
      </c>
      <c r="X62" s="140" t="str">
        <f>IFERROR(VLOOKUP(X61,教师安排!$A:$AE,ROW(X61)/2,FALSE),"")&amp;""</f>
        <v>张茂山</v>
      </c>
      <c r="Y62" s="155" t="str">
        <f>IFERROR(VLOOKUP(Y61,教师安排!$A:$AE,ROW(Y61)/2,FALSE),"")&amp;""</f>
        <v>张茂山</v>
      </c>
      <c r="Z62" s="142" t="str">
        <f>IFERROR(VLOOKUP(Z61,教师安排!$A:$AE,ROW(Z61)/2,FALSE),"")&amp;""</f>
        <v>庄凤来</v>
      </c>
      <c r="AA62" s="140" t="str">
        <f>IFERROR(VLOOKUP(AA61,教师安排!$A:$AE,ROW(AA61)/2,FALSE),"")&amp;""</f>
        <v>金薇</v>
      </c>
      <c r="AB62" s="140" t="str">
        <f>IFERROR(VLOOKUP(AB61,教师安排!$A:$AE,ROW(AB61)/2,FALSE),"")&amp;""</f>
        <v>郭玉亚</v>
      </c>
      <c r="AC62" s="141" t="str">
        <f>IFERROR(VLOOKUP(AC61,教师安排!$A:$AE,ROW(AC61)/2,FALSE),"")&amp;""</f>
        <v>杨丽</v>
      </c>
      <c r="AD62" s="142" t="str">
        <f>IFERROR(VLOOKUP(AD61,教师安排!$A:$AE,ROW(AD61)/2,FALSE),"")&amp;""</f>
        <v>张茂山</v>
      </c>
      <c r="AE62" s="140" t="str">
        <f>IFERROR(VLOOKUP(AE61,教师安排!$A:$AE,ROW(AE61)/2,FALSE),"")&amp;""</f>
        <v>季艳</v>
      </c>
      <c r="AF62" s="140" t="str">
        <f>IFERROR(VLOOKUP(AF61,教师安排!$A:$AE,ROW(AF61)/2,FALSE),"")&amp;""</f>
        <v>王玉娟</v>
      </c>
      <c r="AG62" s="155" t="str">
        <f>IFERROR(VLOOKUP(AG61,教师安排!$A:$AE,ROW(AG61)/2,FALSE),"")&amp;""</f>
        <v/>
      </c>
      <c r="AH62" s="142" t="str">
        <f>IFERROR(VLOOKUP(AH61,教师安排!$A:$AE,ROW(AH61)/2,FALSE),"")&amp;""</f>
        <v>郭玉亚</v>
      </c>
      <c r="AI62" s="140" t="str">
        <f>IFERROR(VLOOKUP(AI61,教师安排!$A:$AE,ROW(AI61)/2,FALSE),"")&amp;""</f>
        <v>张茂山</v>
      </c>
      <c r="AJ62" s="140" t="str">
        <f>IFERROR(VLOOKUP(AJ61,教师安排!$A:$AE,ROW(AJ61)/2,FALSE),"")&amp;""</f>
        <v>陶文仙</v>
      </c>
      <c r="AK62" s="141" t="str">
        <f>IFERROR(VLOOKUP(AK61,教师安排!$A:$AE,ROW(AK61)/2,FALSE),"")&amp;""</f>
        <v>金薇</v>
      </c>
      <c r="AL62" s="142" t="str">
        <f>IFERROR(VLOOKUP(AL61,教师安排!$A:$AE,ROW(AL61)/2,FALSE),"")&amp;""</f>
        <v>庄凤来</v>
      </c>
      <c r="AM62" s="140" t="str">
        <f>IFERROR(VLOOKUP(AM61,教师安排!$A:$AE,ROW(AM61)/2,FALSE),"")&amp;""</f>
        <v>赵琴娣</v>
      </c>
      <c r="AN62" s="140" t="str">
        <f>IFERROR(VLOOKUP(AN61,教师安排!$A:$AE,ROW(AN61)/2,FALSE),"")&amp;""</f>
        <v>邵建春</v>
      </c>
      <c r="AO62" s="155" t="str">
        <f>IFERROR(VLOOKUP(AO61,教师安排!$A:$AE,ROW(AO61)/2,FALSE),"")&amp;""</f>
        <v>杨丽</v>
      </c>
      <c r="AP62" s="109">
        <v>0</v>
      </c>
      <c r="AQ62" s="109">
        <v>58</v>
      </c>
    </row>
    <row r="63" spans="1:44" ht="16.2" customHeight="1" x14ac:dyDescent="0.15">
      <c r="A63" s="138" t="str">
        <f>INDEX(教师安排!$B$1:$AE$1,ROW(教师安排!A30))</f>
        <v>九11</v>
      </c>
      <c r="B63" s="139" t="s">
        <v>140</v>
      </c>
      <c r="C63" s="140" t="s">
        <v>142</v>
      </c>
      <c r="D63" s="140" t="s">
        <v>152</v>
      </c>
      <c r="E63" s="141" t="s">
        <v>128</v>
      </c>
      <c r="F63" s="142" t="s">
        <v>102</v>
      </c>
      <c r="G63" s="140" t="s">
        <v>165</v>
      </c>
      <c r="H63" s="140" t="s">
        <v>135</v>
      </c>
      <c r="I63" s="156" t="s">
        <v>102</v>
      </c>
      <c r="J63" s="142" t="s">
        <v>152</v>
      </c>
      <c r="K63" s="140" t="s">
        <v>128</v>
      </c>
      <c r="L63" s="140" t="s">
        <v>102</v>
      </c>
      <c r="M63" s="141" t="s">
        <v>142</v>
      </c>
      <c r="N63" s="142" t="s">
        <v>151</v>
      </c>
      <c r="O63" s="140" t="s">
        <v>140</v>
      </c>
      <c r="P63" s="140" t="s">
        <v>135</v>
      </c>
      <c r="Q63" s="155" t="s">
        <v>114</v>
      </c>
      <c r="R63" s="142" t="s">
        <v>102</v>
      </c>
      <c r="S63" s="140" t="s">
        <v>128</v>
      </c>
      <c r="T63" s="140" t="s">
        <v>140</v>
      </c>
      <c r="U63" s="141" t="s">
        <v>152</v>
      </c>
      <c r="V63" s="149" t="s">
        <v>114</v>
      </c>
      <c r="W63" s="140" t="s">
        <v>42</v>
      </c>
      <c r="X63" s="140" t="s">
        <v>92</v>
      </c>
      <c r="Y63" s="155" t="s">
        <v>110</v>
      </c>
      <c r="Z63" s="142" t="s">
        <v>142</v>
      </c>
      <c r="AA63" s="140" t="s">
        <v>152</v>
      </c>
      <c r="AB63" s="140" t="s">
        <v>128</v>
      </c>
      <c r="AC63" s="141" t="s">
        <v>214</v>
      </c>
      <c r="AD63" s="149" t="s">
        <v>165</v>
      </c>
      <c r="AE63" s="140" t="s">
        <v>216</v>
      </c>
      <c r="AF63" s="140" t="s">
        <v>215</v>
      </c>
      <c r="AG63" s="155" t="s">
        <v>110</v>
      </c>
      <c r="AH63" s="142" t="s">
        <v>102</v>
      </c>
      <c r="AI63" s="140" t="s">
        <v>140</v>
      </c>
      <c r="AJ63" s="140" t="s">
        <v>128</v>
      </c>
      <c r="AK63" s="141" t="s">
        <v>169</v>
      </c>
      <c r="AL63" s="142" t="s">
        <v>135</v>
      </c>
      <c r="AM63" s="140" t="s">
        <v>120</v>
      </c>
      <c r="AN63" s="140" t="s">
        <v>152</v>
      </c>
      <c r="AO63" s="155" t="s">
        <v>166</v>
      </c>
      <c r="AP63" s="111">
        <v>1</v>
      </c>
      <c r="AQ63" s="111">
        <v>59</v>
      </c>
    </row>
    <row r="64" spans="1:44" s="75" customFormat="1" ht="16.399999999999999" customHeight="1" x14ac:dyDescent="0.15">
      <c r="A64" s="150" t="str">
        <f>HLOOKUP(A63,教师安排!$B$1:$AE$27,ROW($B$3),0)</f>
        <v>王红燕</v>
      </c>
      <c r="B64" s="151" t="str">
        <f>IFERROR(VLOOKUP(B63,教师安排!$A:$AE,ROW(B63)/2,FALSE),"")&amp;""</f>
        <v>毛金玉</v>
      </c>
      <c r="C64" s="152" t="str">
        <f>IFERROR(VLOOKUP(C63,教师安排!$A:$AE,ROW(C63)/2,FALSE),"")&amp;""</f>
        <v>王晶</v>
      </c>
      <c r="D64" s="152" t="str">
        <f>IFERROR(VLOOKUP(D63,教师安排!$A:$AE,ROW(D63)/2,FALSE),"")&amp;""</f>
        <v>陆丽芬</v>
      </c>
      <c r="E64" s="153" t="str">
        <f>IFERROR(VLOOKUP(E63,教师安排!$A:$AE,ROW(E63)/2,FALSE),"")&amp;""</f>
        <v>王红燕</v>
      </c>
      <c r="F64" s="154" t="str">
        <f>IFERROR(VLOOKUP(F63,教师安排!$A:$AE,ROW(F63)/2,FALSE),"")&amp;""</f>
        <v>任俊平</v>
      </c>
      <c r="G64" s="152" t="str">
        <f>IFERROR(VLOOKUP(G63,教师安排!$A:$AE,ROW(G63)/2,FALSE),"")&amp;""</f>
        <v>赵琴娣</v>
      </c>
      <c r="H64" s="152" t="str">
        <f>IFERROR(VLOOKUP(H63,教师安排!$A:$AE,ROW(H63)/2,FALSE),"")&amp;""</f>
        <v>王春平</v>
      </c>
      <c r="I64" s="157" t="str">
        <f>IFERROR(VLOOKUP(I63,教师安排!$A:$AE,ROW(I63)/2,FALSE),"")&amp;""</f>
        <v>任俊平</v>
      </c>
      <c r="J64" s="154" t="str">
        <f>IFERROR(VLOOKUP(J63,教师安排!$A:$AE,ROW(J63)/2,FALSE),"")&amp;""</f>
        <v>陆丽芬</v>
      </c>
      <c r="K64" s="152" t="str">
        <f>IFERROR(VLOOKUP(K63,教师安排!$A:$AE,ROW(K63)/2,FALSE),"")&amp;""</f>
        <v>王红燕</v>
      </c>
      <c r="L64" s="152" t="str">
        <f>IFERROR(VLOOKUP(L63,教师安排!$A:$AE,ROW(L63)/2,FALSE),"")&amp;""</f>
        <v>任俊平</v>
      </c>
      <c r="M64" s="153" t="str">
        <f>IFERROR(VLOOKUP(M63,教师安排!$A:$AE,ROW(M63)/2,FALSE),"")&amp;""</f>
        <v>王晶</v>
      </c>
      <c r="N64" s="154" t="str">
        <f>IFERROR(VLOOKUP(N63,教师安排!$A:$AE,ROW(N63)/2,FALSE),"")&amp;""</f>
        <v>王玉娟</v>
      </c>
      <c r="O64" s="152" t="str">
        <f>IFERROR(VLOOKUP(O63,教师安排!$A:$AE,ROW(O63)/2,FALSE),"")&amp;""</f>
        <v>毛金玉</v>
      </c>
      <c r="P64" s="152" t="str">
        <f>IFERROR(VLOOKUP(P63,教师安排!$A:$AE,ROW(P63)/2,FALSE),"")&amp;""</f>
        <v>王春平</v>
      </c>
      <c r="Q64" s="157" t="str">
        <f>IFERROR(VLOOKUP(Q63,教师安排!$A:$AE,ROW(Q63)/2,FALSE),"")&amp;""</f>
        <v>刘永明</v>
      </c>
      <c r="R64" s="154" t="str">
        <f>IFERROR(VLOOKUP(R63,教师安排!$A:$AE,ROW(R63)/2,FALSE),"")&amp;""</f>
        <v>任俊平</v>
      </c>
      <c r="S64" s="152" t="str">
        <f>IFERROR(VLOOKUP(S63,教师安排!$A:$AE,ROW(S63)/2,FALSE),"")&amp;""</f>
        <v>王红燕</v>
      </c>
      <c r="T64" s="152" t="str">
        <f>IFERROR(VLOOKUP(T63,教师安排!$A:$AE,ROW(T63)/2,FALSE),"")&amp;""</f>
        <v>毛金玉</v>
      </c>
      <c r="U64" s="153" t="str">
        <f>IFERROR(VLOOKUP(U63,教师安排!$A:$AE,ROW(U63)/2,FALSE),"")&amp;""</f>
        <v>陆丽芬</v>
      </c>
      <c r="V64" s="154" t="str">
        <f>IFERROR(VLOOKUP(V63,教师安排!$A:$AE,ROW(V63)/2,FALSE),"")&amp;""</f>
        <v>刘永明</v>
      </c>
      <c r="W64" s="152" t="str">
        <f>IFERROR(VLOOKUP(W63,教师安排!$A:$AE,ROW(W63)/2,FALSE),"")&amp;""</f>
        <v>王红燕</v>
      </c>
      <c r="X64" s="152" t="str">
        <f>IFERROR(VLOOKUP(X63,教师安排!$A:$AE,ROW(X63)/2,FALSE),"")&amp;""</f>
        <v>赵琴娣</v>
      </c>
      <c r="Y64" s="157" t="str">
        <f>IFERROR(VLOOKUP(Y63,教师安排!$A:$AE,ROW(Y63)/2,FALSE),"")&amp;""</f>
        <v/>
      </c>
      <c r="Z64" s="154" t="str">
        <f>IFERROR(VLOOKUP(Z63,教师安排!$A:$AE,ROW(Z63)/2,FALSE),"")&amp;""</f>
        <v>王晶</v>
      </c>
      <c r="AA64" s="152" t="str">
        <f>IFERROR(VLOOKUP(AA63,教师安排!$A:$AE,ROW(AA63)/2,FALSE),"")&amp;""</f>
        <v>陆丽芬</v>
      </c>
      <c r="AB64" s="152" t="str">
        <f>IFERROR(VLOOKUP(AB63,教师安排!$A:$AE,ROW(AB63)/2,FALSE),"")&amp;""</f>
        <v>王红燕</v>
      </c>
      <c r="AC64" s="153" t="str">
        <f>IFERROR(VLOOKUP(AC63,教师安排!$A:$AE,ROW(AC63)/2,FALSE),"")&amp;""</f>
        <v>毛金玉</v>
      </c>
      <c r="AD64" s="154" t="str">
        <f>IFERROR(VLOOKUP(AD63,教师安排!$A:$AE,ROW(AD63)/2,FALSE),"")&amp;""</f>
        <v>赵琴娣</v>
      </c>
      <c r="AE64" s="152" t="str">
        <f>IFERROR(VLOOKUP(AE63,教师安排!$A:$AE,ROW(AE63)/2,FALSE),"")&amp;""</f>
        <v>刘永明</v>
      </c>
      <c r="AF64" s="152" t="str">
        <f>IFERROR(VLOOKUP(AF63,教师安排!$A:$AE,ROW(AF63)/2,FALSE),"")&amp;""</f>
        <v>任俊平</v>
      </c>
      <c r="AG64" s="157" t="str">
        <f>IFERROR(VLOOKUP(AG63,教师安排!$A:$AE,ROW(AG63)/2,FALSE),"")&amp;""</f>
        <v/>
      </c>
      <c r="AH64" s="154" t="str">
        <f>IFERROR(VLOOKUP(AH63,教师安排!$A:$AE,ROW(AH63)/2,FALSE),"")&amp;""</f>
        <v>任俊平</v>
      </c>
      <c r="AI64" s="152" t="str">
        <f>IFERROR(VLOOKUP(AI63,教师安排!$A:$AE,ROW(AI63)/2,FALSE),"")&amp;""</f>
        <v>毛金玉</v>
      </c>
      <c r="AJ64" s="152" t="str">
        <f>IFERROR(VLOOKUP(AJ63,教师安排!$A:$AE,ROW(AJ63)/2,FALSE),"")&amp;""</f>
        <v>王红燕</v>
      </c>
      <c r="AK64" s="153" t="str">
        <f>IFERROR(VLOOKUP(AK63,教师安排!$A:$AE,ROW(AK63)/2,FALSE),"")&amp;""</f>
        <v>王晶</v>
      </c>
      <c r="AL64" s="154" t="str">
        <f>IFERROR(VLOOKUP(AL63,教师安排!$A:$AE,ROW(AL63)/2,FALSE),"")&amp;""</f>
        <v>王春平</v>
      </c>
      <c r="AM64" s="152" t="str">
        <f>IFERROR(VLOOKUP(AM63,教师安排!$A:$AE,ROW(AM63)/2,FALSE),"")&amp;""</f>
        <v>季艳</v>
      </c>
      <c r="AN64" s="152" t="str">
        <f>IFERROR(VLOOKUP(AN63,教师安排!$A:$AE,ROW(AN63)/2,FALSE),"")&amp;""</f>
        <v>陆丽芬</v>
      </c>
      <c r="AO64" s="157" t="str">
        <f>IFERROR(VLOOKUP(AO63,教师安排!$A:$AE,ROW(AO63)/2,FALSE),"")&amp;""</f>
        <v/>
      </c>
      <c r="AP64" s="109">
        <v>0</v>
      </c>
      <c r="AQ64" s="109">
        <v>60</v>
      </c>
      <c r="AR64" s="35"/>
    </row>
    <row r="65" spans="1:43" s="75" customFormat="1" ht="16.399999999999999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76"/>
      <c r="AQ65" s="76"/>
    </row>
    <row r="66" spans="1:43" ht="16.399999999999999" customHeight="1" x14ac:dyDescent="0.15"/>
    <row r="67" spans="1:43" ht="16.399999999999999" customHeight="1" x14ac:dyDescent="0.15"/>
    <row r="68" spans="1:43" ht="16.399999999999999" customHeight="1" x14ac:dyDescent="0.15"/>
    <row r="69" spans="1:43" ht="16.399999999999999" customHeight="1" x14ac:dyDescent="0.15"/>
    <row r="70" spans="1:43" ht="16.399999999999999" customHeight="1" x14ac:dyDescent="0.15"/>
    <row r="71" spans="1:43" ht="16.399999999999999" customHeight="1" x14ac:dyDescent="0.15"/>
    <row r="72" spans="1:43" ht="16.399999999999999" customHeight="1" x14ac:dyDescent="0.15"/>
    <row r="73" spans="1:43" ht="16.399999999999999" customHeight="1" x14ac:dyDescent="0.15"/>
    <row r="74" spans="1:43" ht="16.399999999999999" customHeight="1" x14ac:dyDescent="0.15"/>
    <row r="75" spans="1:43" ht="16.399999999999999" customHeight="1" x14ac:dyDescent="0.15"/>
    <row r="76" spans="1:43" ht="16.399999999999999" customHeight="1" x14ac:dyDescent="0.15"/>
    <row r="77" spans="1:43" ht="16.399999999999999" customHeight="1" x14ac:dyDescent="0.15"/>
    <row r="78" spans="1:43" ht="16.399999999999999" customHeight="1" x14ac:dyDescent="0.15"/>
    <row r="79" spans="1:43" ht="16.399999999999999" customHeight="1" x14ac:dyDescent="0.15"/>
    <row r="80" spans="1:43" ht="16.399999999999999" customHeight="1" x14ac:dyDescent="0.15"/>
    <row r="81" ht="16.399999999999999" customHeight="1" x14ac:dyDescent="0.15"/>
    <row r="82" ht="16.399999999999999" customHeight="1" x14ac:dyDescent="0.15"/>
    <row r="83" ht="16.399999999999999" customHeight="1" x14ac:dyDescent="0.15"/>
    <row r="84" ht="16.399999999999999" customHeight="1" x14ac:dyDescent="0.15"/>
    <row r="85" ht="16.399999999999999" customHeight="1" x14ac:dyDescent="0.15"/>
    <row r="86" ht="16.399999999999999" customHeight="1" x14ac:dyDescent="0.15"/>
    <row r="87" ht="16.399999999999999" customHeight="1" x14ac:dyDescent="0.15"/>
    <row r="88" ht="16.399999999999999" customHeight="1" x14ac:dyDescent="0.15"/>
    <row r="89" ht="16.399999999999999" customHeight="1" x14ac:dyDescent="0.15"/>
    <row r="90" ht="16.399999999999999" customHeight="1" x14ac:dyDescent="0.15"/>
    <row r="91" ht="16.399999999999999" customHeight="1" x14ac:dyDescent="0.15"/>
    <row r="92" ht="16.399999999999999" customHeight="1" x14ac:dyDescent="0.15"/>
    <row r="93" ht="16.399999999999999" customHeight="1" x14ac:dyDescent="0.15"/>
    <row r="94" ht="16.399999999999999" customHeight="1" x14ac:dyDescent="0.15"/>
    <row r="95" ht="16.399999999999999" customHeight="1" x14ac:dyDescent="0.15"/>
    <row r="96" ht="16.399999999999999" customHeight="1" x14ac:dyDescent="0.15"/>
    <row r="97" ht="16.399999999999999" customHeight="1" x14ac:dyDescent="0.15"/>
    <row r="98" ht="16.399999999999999" customHeight="1" x14ac:dyDescent="0.15"/>
    <row r="99" ht="16.399999999999999" customHeight="1" x14ac:dyDescent="0.15"/>
    <row r="100" ht="16.399999999999999" customHeight="1" x14ac:dyDescent="0.15"/>
    <row r="101" ht="16.399999999999999" customHeight="1" x14ac:dyDescent="0.15"/>
    <row r="102" ht="16.399999999999999" customHeight="1" x14ac:dyDescent="0.15"/>
  </sheetData>
  <sheetProtection formatCells="0" sort="0"/>
  <sortState xmlns:xlrd2="http://schemas.microsoft.com/office/spreadsheetml/2017/richdata2" ref="A5:AQ64">
    <sortCondition ref="AQ5:AQ64"/>
  </sortState>
  <customSheetViews>
    <customSheetView guid="{3D2B2CDE-11F7-4260-B820-69F4086C82A9}" showGridLines="0" fitToPage="1" hiddenColumns="1">
      <pane xSplit="1" ySplit="4" topLeftCell="B5" state="frozen"/>
      <selection activeCell="AC1" sqref="W1:AC1048576"/>
      <pageMargins left="0.47244094488188998" right="0" top="0.39370078740157499" bottom="0.39370078740157499" header="0" footer="0"/>
      <printOptions horizontalCentered="1" verticalCentered="1"/>
      <pageSetup paperSize="9" scale="39" orientation="landscape"/>
      <headerFooter alignWithMargins="0"/>
    </customSheetView>
    <customSheetView guid="{DC791125-1710-4D85-B267-30AD209ACBAD}" showGridLines="0" fitToPage="1" hiddenColumns="1">
      <pane xSplit="1" ySplit="4" topLeftCell="B5" state="frozen"/>
      <selection activeCell="V1" sqref="P1:V1048576"/>
      <pageMargins left="0.47244094488188998" right="0" top="0.39370078740157499" bottom="0.39370078740157499" header="0" footer="0"/>
      <printOptions horizontalCentered="1" verticalCentered="1"/>
      <pageSetup paperSize="9" scale="39" orientation="landscape"/>
      <headerFooter alignWithMargins="0"/>
    </customSheetView>
    <customSheetView guid="{D47C661F-FF6C-48F9-8461-2BDCD523D9A4}" showGridLines="0" fitToPage="1" hiddenColumns="1">
      <pane xSplit="1" ySplit="4" topLeftCell="B5" state="frozen"/>
      <selection activeCell="O1" sqref="I1:O1048576"/>
      <pageMargins left="0.47244094488188998" right="0" top="0.39370078740157499" bottom="0.39370078740157499" header="0" footer="0"/>
      <printOptions horizontalCentered="1" verticalCentered="1"/>
      <pageSetup paperSize="9" scale="39" orientation="landscape"/>
      <headerFooter alignWithMargins="0"/>
    </customSheetView>
    <customSheetView guid="{478A5A31-2E73-4D6F-8809-594F23B542C8}" showGridLines="0" fitToPage="1" hiddenColumns="1">
      <pane xSplit="1" ySplit="4" topLeftCell="B5" state="frozen"/>
      <selection activeCell="H1" sqref="B1:H1048576"/>
      <pageMargins left="0.47244094488188998" right="0" top="0.39370078740157499" bottom="0.39370078740157499" header="0" footer="0"/>
      <printOptions horizontalCentered="1" verticalCentered="1"/>
      <pageSetup paperSize="9" scale="39" orientation="landscape"/>
      <headerFooter alignWithMargins="0"/>
    </customSheetView>
    <customSheetView guid="{BBC8EEBE-60DB-467D-81C6-0B3153099AD4}" showGridLines="0" fitToPage="1" hiddenColumns="1">
      <pane xSplit="1" ySplit="4" topLeftCell="B5" state="frozen"/>
      <selection activeCell="S16" sqref="S16"/>
      <pageMargins left="0.47244094488188998" right="0" top="0.39370078740157499" bottom="0.39370078740157499" header="0" footer="0"/>
      <printOptions horizontalCentered="1" verticalCentered="1"/>
      <pageSetup paperSize="9" scale="39" orientation="landscape"/>
      <headerFooter alignWithMargins="0"/>
    </customSheetView>
  </customSheetViews>
  <phoneticPr fontId="28" type="noConversion"/>
  <conditionalFormatting sqref="B5:AO64">
    <cfRule type="expression" dxfId="48" priority="317">
      <formula>AND(COUNTIF(B$5:B$64,B5)&gt;1,MOD(ROW(),2)=0,B5&lt;&gt;"")</formula>
    </cfRule>
    <cfRule type="expression" dxfId="47" priority="327">
      <formula>AND(COUNTIF(B$5:B$64,B5)&gt;2,OR(B5="信息"))</formula>
    </cfRule>
  </conditionalFormatting>
  <conditionalFormatting sqref="B35:AO64">
    <cfRule type="cellIs" dxfId="46" priority="324" operator="notEqual">
      <formula>#REF!</formula>
    </cfRule>
  </conditionalFormatting>
  <printOptions horizontalCentered="1" verticalCentered="1"/>
  <pageMargins left="0.23622047244094499" right="0.23622047244094499" top="0.196850393700787" bottom="0.196850393700787" header="0" footer="0"/>
  <pageSetup paperSize="9" scale="5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Pict="0" macro="[0]!Sheet2.对调_Click">
                <anchor moveWithCells="1" sizeWithCells="1">
                  <from>
                    <xdr:col>0</xdr:col>
                    <xdr:colOff>8313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6" operator="notEqual" id="{00000000-000E-0000-0100-000046010000}">
            <xm:f>总课程表0!B5</xm:f>
            <x14:dxf>
              <fill>
                <patternFill patternType="solid">
                  <bgColor rgb="FF00B0F0"/>
                </patternFill>
              </fill>
            </x14:dxf>
          </x14:cfRule>
          <xm:sqref>B5:AO64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教师安排!$A$2:$A$27</xm:f>
          </x14:formula1>
          <xm:sqref>B5:AO5 B7:AO7 B9:AO9 B11:AO11 B13:AO13 B15:AO15 B17:AO17 B19:AO19 B21:AO21 B23:AO23 B25:AO25 B27:AO27 B29:AO29 B31:AO31 B33:AO33 B35:AO35 B37:AO37 B39:AO39 B41:AO41 B43:AO43 B45:AO45 B47:AO47 B49:AO49 B51:AO51 B53:AO53 B55:AO55 B57:AO57 B59:AO59 B61:AO61 B63:AO63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W3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A5" sqref="A5:XFD5"/>
    </sheetView>
  </sheetViews>
  <sheetFormatPr defaultColWidth="9" defaultRowHeight="11.15" zeroHeight="1" x14ac:dyDescent="0.15"/>
  <cols>
    <col min="1" max="1" width="6.44140625" style="16" customWidth="1"/>
    <col min="2" max="41" width="4.44140625" style="16" customWidth="1"/>
    <col min="42" max="42" width="0.5546875" style="34" customWidth="1"/>
    <col min="43" max="43" width="11.109375" style="58" customWidth="1"/>
    <col min="44" max="48" width="7.44140625" style="59" customWidth="1"/>
    <col min="49" max="49" width="9" style="60" customWidth="1"/>
    <col min="50" max="16384" width="9" style="16"/>
  </cols>
  <sheetData>
    <row r="1" spans="1:49" x14ac:dyDescent="0.15">
      <c r="A1" s="61" t="s">
        <v>173</v>
      </c>
      <c r="B1" s="179" t="s">
        <v>180</v>
      </c>
      <c r="C1" s="180"/>
      <c r="D1" s="180"/>
      <c r="E1" s="180"/>
      <c r="F1" s="180"/>
      <c r="G1" s="180"/>
      <c r="H1" s="181"/>
      <c r="I1" s="182"/>
      <c r="J1" s="179" t="s">
        <v>181</v>
      </c>
      <c r="K1" s="180"/>
      <c r="L1" s="180"/>
      <c r="M1" s="180"/>
      <c r="N1" s="180"/>
      <c r="O1" s="180"/>
      <c r="P1" s="181"/>
      <c r="Q1" s="181"/>
      <c r="R1" s="183" t="s">
        <v>182</v>
      </c>
      <c r="S1" s="180"/>
      <c r="T1" s="180"/>
      <c r="U1" s="180"/>
      <c r="V1" s="180"/>
      <c r="W1" s="180"/>
      <c r="X1" s="181"/>
      <c r="Y1" s="182"/>
      <c r="Z1" s="179" t="s">
        <v>183</v>
      </c>
      <c r="AA1" s="180"/>
      <c r="AB1" s="180"/>
      <c r="AC1" s="180"/>
      <c r="AD1" s="180"/>
      <c r="AE1" s="180"/>
      <c r="AF1" s="181"/>
      <c r="AG1" s="181"/>
      <c r="AH1" s="183" t="s">
        <v>184</v>
      </c>
      <c r="AI1" s="180"/>
      <c r="AJ1" s="180"/>
      <c r="AK1" s="180"/>
      <c r="AL1" s="180"/>
      <c r="AM1" s="180"/>
      <c r="AN1" s="181"/>
      <c r="AO1" s="182"/>
      <c r="AW1" s="16"/>
    </row>
    <row r="2" spans="1:49" ht="13.6" customHeight="1" x14ac:dyDescent="0.15">
      <c r="A2" s="62" t="s">
        <v>174</v>
      </c>
      <c r="B2" s="175" t="s">
        <v>175</v>
      </c>
      <c r="C2" s="175"/>
      <c r="D2" s="175"/>
      <c r="E2" s="178"/>
      <c r="F2" s="175" t="s">
        <v>176</v>
      </c>
      <c r="G2" s="175"/>
      <c r="H2" s="175"/>
      <c r="I2" s="176"/>
      <c r="J2" s="177" t="s">
        <v>175</v>
      </c>
      <c r="K2" s="175"/>
      <c r="L2" s="175"/>
      <c r="M2" s="178"/>
      <c r="N2" s="175" t="s">
        <v>176</v>
      </c>
      <c r="O2" s="175"/>
      <c r="P2" s="175"/>
      <c r="Q2" s="176"/>
      <c r="R2" s="177" t="s">
        <v>175</v>
      </c>
      <c r="S2" s="175"/>
      <c r="T2" s="175"/>
      <c r="U2" s="178"/>
      <c r="V2" s="175" t="s">
        <v>176</v>
      </c>
      <c r="W2" s="175"/>
      <c r="X2" s="175"/>
      <c r="Y2" s="176"/>
      <c r="Z2" s="177" t="s">
        <v>175</v>
      </c>
      <c r="AA2" s="175"/>
      <c r="AB2" s="175"/>
      <c r="AC2" s="178"/>
      <c r="AD2" s="175" t="s">
        <v>176</v>
      </c>
      <c r="AE2" s="175"/>
      <c r="AF2" s="175"/>
      <c r="AG2" s="176"/>
      <c r="AH2" s="177" t="s">
        <v>175</v>
      </c>
      <c r="AI2" s="175"/>
      <c r="AJ2" s="175"/>
      <c r="AK2" s="178"/>
      <c r="AL2" s="175" t="s">
        <v>176</v>
      </c>
      <c r="AM2" s="175"/>
      <c r="AN2" s="175"/>
      <c r="AO2" s="176"/>
      <c r="AW2" s="16"/>
    </row>
    <row r="3" spans="1:49" x14ac:dyDescent="0.15">
      <c r="A3" s="63" t="s">
        <v>177</v>
      </c>
      <c r="B3" s="64">
        <v>1</v>
      </c>
      <c r="C3" s="65">
        <v>2</v>
      </c>
      <c r="D3" s="65">
        <v>3</v>
      </c>
      <c r="E3" s="66">
        <v>4</v>
      </c>
      <c r="F3" s="64">
        <v>5</v>
      </c>
      <c r="G3" s="65">
        <v>6</v>
      </c>
      <c r="H3" s="67">
        <v>7</v>
      </c>
      <c r="I3" s="73">
        <v>8</v>
      </c>
      <c r="J3" s="64">
        <v>1</v>
      </c>
      <c r="K3" s="65">
        <v>2</v>
      </c>
      <c r="L3" s="65">
        <v>3</v>
      </c>
      <c r="M3" s="66">
        <v>4</v>
      </c>
      <c r="N3" s="64">
        <v>5</v>
      </c>
      <c r="O3" s="65">
        <v>6</v>
      </c>
      <c r="P3" s="67">
        <v>7</v>
      </c>
      <c r="Q3" s="73">
        <v>8</v>
      </c>
      <c r="R3" s="64">
        <v>1</v>
      </c>
      <c r="S3" s="65">
        <v>2</v>
      </c>
      <c r="T3" s="65">
        <v>3</v>
      </c>
      <c r="U3" s="66">
        <v>4</v>
      </c>
      <c r="V3" s="64">
        <v>5</v>
      </c>
      <c r="W3" s="65">
        <v>6</v>
      </c>
      <c r="X3" s="67">
        <v>7</v>
      </c>
      <c r="Y3" s="73">
        <v>8</v>
      </c>
      <c r="Z3" s="64">
        <v>1</v>
      </c>
      <c r="AA3" s="65">
        <v>2</v>
      </c>
      <c r="AB3" s="65">
        <v>3</v>
      </c>
      <c r="AC3" s="66">
        <v>4</v>
      </c>
      <c r="AD3" s="64">
        <v>5</v>
      </c>
      <c r="AE3" s="65">
        <v>6</v>
      </c>
      <c r="AF3" s="67">
        <v>7</v>
      </c>
      <c r="AG3" s="73">
        <v>8</v>
      </c>
      <c r="AH3" s="64">
        <v>1</v>
      </c>
      <c r="AI3" s="65">
        <v>2</v>
      </c>
      <c r="AJ3" s="65">
        <v>3</v>
      </c>
      <c r="AK3" s="66">
        <v>4</v>
      </c>
      <c r="AL3" s="64">
        <v>5</v>
      </c>
      <c r="AM3" s="65">
        <v>6</v>
      </c>
      <c r="AN3" s="67">
        <v>7</v>
      </c>
      <c r="AO3" s="73">
        <v>8</v>
      </c>
      <c r="AQ3" s="74"/>
      <c r="AR3" s="35" t="s">
        <v>185</v>
      </c>
      <c r="AS3" s="35" t="s">
        <v>186</v>
      </c>
      <c r="AT3" s="35" t="s">
        <v>187</v>
      </c>
      <c r="AU3" s="35" t="s">
        <v>188</v>
      </c>
      <c r="AV3" s="35" t="s">
        <v>189</v>
      </c>
      <c r="AW3" s="16"/>
    </row>
    <row r="4" spans="1:49" ht="20.149999999999999" customHeight="1" x14ac:dyDescent="0.15">
      <c r="A4" s="68" t="str">
        <f ca="1">OFFSET(总课程表!A$3,ROW()*2-6,)</f>
        <v>七1</v>
      </c>
      <c r="B4" s="64" t="str">
        <f ca="1">OFFSET(总课程表!B$3,ROW()*2-6,)</f>
        <v>地校1</v>
      </c>
      <c r="C4" s="65" t="str">
        <f ca="1">OFFSET(总课程表!C$3,ROW()*2-6,)</f>
        <v>数学</v>
      </c>
      <c r="D4" s="65" t="str">
        <f ca="1">OFFSET(总课程表!D$3,ROW()*2-6,)</f>
        <v>信息</v>
      </c>
      <c r="E4" s="66" t="str">
        <f ca="1">OFFSET(总课程表!E$3,ROW()*2-6,)</f>
        <v>语文</v>
      </c>
      <c r="F4" s="64" t="str">
        <f ca="1">OFFSET(总课程表!F$3,ROW()*2-6,)</f>
        <v>音乐</v>
      </c>
      <c r="G4" s="65" t="str">
        <f ca="1">OFFSET(总课程表!G$3,ROW()*2-6,)</f>
        <v>生物</v>
      </c>
      <c r="H4" s="65" t="str">
        <f ca="1">OFFSET(总课程表!H$3,ROW()*2-6,)</f>
        <v>地理</v>
      </c>
      <c r="I4" s="73" t="str">
        <f ca="1">OFFSET(总课程表!I$3,ROW()*2-6,)</f>
        <v>活动</v>
      </c>
      <c r="J4" s="64" t="str">
        <f ca="1">OFFSET(总课程表!J$3,ROW()*2-6,)</f>
        <v>语文</v>
      </c>
      <c r="K4" s="65" t="str">
        <f ca="1">OFFSET(总课程表!K$3,ROW()*2-6,)</f>
        <v>外语</v>
      </c>
      <c r="L4" s="65" t="str">
        <f ca="1">OFFSET(总课程表!L$3,ROW()*2-6,)</f>
        <v>生物</v>
      </c>
      <c r="M4" s="66" t="str">
        <f ca="1">OFFSET(总课程表!M$3,ROW()*2-6,)</f>
        <v>数学</v>
      </c>
      <c r="N4" s="64" t="str">
        <f ca="1">OFFSET(总课程表!N$3,ROW()*2-6,)</f>
        <v>政治</v>
      </c>
      <c r="O4" s="65" t="str">
        <f ca="1">OFFSET(总课程表!O$3,ROW()*2-6,)</f>
        <v>信息</v>
      </c>
      <c r="P4" s="65" t="str">
        <f ca="1">OFFSET(总课程表!P$3,ROW()*2-6,)</f>
        <v>历史</v>
      </c>
      <c r="Q4" s="73" t="str">
        <f ca="1">OFFSET(总课程表!Q$3,ROW()*2-6,)</f>
        <v>活动</v>
      </c>
      <c r="R4" s="64" t="str">
        <f ca="1">OFFSET(总课程表!R$3,ROW()*2-6,)</f>
        <v>数学</v>
      </c>
      <c r="S4" s="65" t="str">
        <f ca="1">OFFSET(总课程表!S$3,ROW()*2-6,)</f>
        <v>外语</v>
      </c>
      <c r="T4" s="65" t="str">
        <f ca="1">OFFSET(总课程表!T$3,ROW()*2-6,)</f>
        <v>体育</v>
      </c>
      <c r="U4" s="66" t="str">
        <f ca="1">OFFSET(总课程表!U$3,ROW()*2-6,)</f>
        <v>美术</v>
      </c>
      <c r="V4" s="64" t="str">
        <f ca="1">OFFSET(总课程表!V$3,ROW()*2-6,)</f>
        <v>语文</v>
      </c>
      <c r="W4" s="65" t="str">
        <f ca="1">OFFSET(总课程表!W$3,ROW()*2-6,)</f>
        <v>班会</v>
      </c>
      <c r="X4" s="65" t="str">
        <f ca="1">OFFSET(总课程表!X$3,ROW()*2-6,)</f>
        <v>选修</v>
      </c>
      <c r="Y4" s="73" t="str">
        <f ca="1">OFFSET(总课程表!Y$3,ROW()*2-6,)</f>
        <v>民族</v>
      </c>
      <c r="Z4" s="64" t="str">
        <f ca="1">OFFSET(总课程表!Z$3,ROW()*2-6,)</f>
        <v>数学</v>
      </c>
      <c r="AA4" s="65" t="str">
        <f ca="1">OFFSET(总课程表!AA$3,ROW()*2-6,)</f>
        <v>语文</v>
      </c>
      <c r="AB4" s="65" t="str">
        <f ca="1">OFFSET(总课程表!AB$3,ROW()*2-6,)</f>
        <v>健康</v>
      </c>
      <c r="AC4" s="66" t="str">
        <f ca="1">OFFSET(总课程表!AC$3,ROW()*2-6,)</f>
        <v>外语</v>
      </c>
      <c r="AD4" s="64" t="str">
        <f ca="1">OFFSET(总课程表!AD$3,ROW()*2-6,)</f>
        <v>地理</v>
      </c>
      <c r="AE4" s="65" t="str">
        <f ca="1">OFFSET(总课程表!AE$3,ROW()*2-6,)</f>
        <v>体育</v>
      </c>
      <c r="AF4" s="65" t="str">
        <f ca="1">OFFSET(总课程表!AF$3,ROW()*2-6,)</f>
        <v>历史</v>
      </c>
      <c r="AG4" s="73" t="str">
        <f ca="1">OFFSET(总课程表!AG$3,ROW()*2-6,)</f>
        <v>安/书</v>
      </c>
      <c r="AH4" s="64" t="str">
        <f ca="1">OFFSET(总课程表!AH$3,ROW()*2-6,)</f>
        <v>数学</v>
      </c>
      <c r="AI4" s="65" t="str">
        <f ca="1">OFFSET(总课程表!AI$3,ROW()*2-6,)</f>
        <v>语文</v>
      </c>
      <c r="AJ4" s="65" t="str">
        <f ca="1">OFFSET(总课程表!AJ$3,ROW()*2-6,)</f>
        <v>外语</v>
      </c>
      <c r="AK4" s="66" t="str">
        <f ca="1">OFFSET(总课程表!AK$3,ROW()*2-6,)</f>
        <v>政治</v>
      </c>
      <c r="AL4" s="64" t="str">
        <f ca="1">OFFSET(总课程表!AL$3,ROW()*2-6,)</f>
        <v>综实</v>
      </c>
      <c r="AM4" s="65" t="str">
        <f ca="1">OFFSET(总课程表!AM$3,ROW()*2-6,)</f>
        <v>体育</v>
      </c>
      <c r="AN4" s="65" t="str">
        <f ca="1">OFFSET(总课程表!AN$3,ROW()*2-6,)</f>
        <v>生物</v>
      </c>
      <c r="AO4" s="73" t="str">
        <f ca="1">OFFSET(总课程表!AO$3,ROW()*2-6,)</f>
        <v>自习</v>
      </c>
      <c r="AQ4" s="58" t="b">
        <f t="array" aca="1" ref="AQ4" ca="1">SUMPRODUCT((B4:AO4=班级总表0!B4:AO4)*1)=40</f>
        <v>1</v>
      </c>
      <c r="AR4" s="59" t="str">
        <f ca="1">$A4</f>
        <v>七1</v>
      </c>
      <c r="AS4" s="59" t="str">
        <f t="shared" ref="AS4:AV19" ca="1" si="0">$A4</f>
        <v>七1</v>
      </c>
      <c r="AT4" s="59" t="str">
        <f t="shared" ca="1" si="0"/>
        <v>七1</v>
      </c>
      <c r="AU4" s="59" t="str">
        <f t="shared" ca="1" si="0"/>
        <v>七1</v>
      </c>
      <c r="AV4" s="59" t="str">
        <f t="shared" ca="1" si="0"/>
        <v>七1</v>
      </c>
      <c r="AW4" s="16"/>
    </row>
    <row r="5" spans="1:49" ht="20.149999999999999" customHeight="1" x14ac:dyDescent="0.15">
      <c r="A5" s="68" t="str">
        <f ca="1">OFFSET(总课程表!A$3,ROW()*2-6,)</f>
        <v>七2</v>
      </c>
      <c r="B5" s="64" t="str">
        <f ca="1">OFFSET(总课程表!B$3,ROW()*2-6,)</f>
        <v>信息</v>
      </c>
      <c r="C5" s="65" t="str">
        <f ca="1">OFFSET(总课程表!C$3,ROW()*2-6,)</f>
        <v>语文</v>
      </c>
      <c r="D5" s="65" t="str">
        <f ca="1">OFFSET(总课程表!D$3,ROW()*2-6,)</f>
        <v>数学</v>
      </c>
      <c r="E5" s="66" t="str">
        <f ca="1">OFFSET(总课程表!E$3,ROW()*2-6,)</f>
        <v>地校1</v>
      </c>
      <c r="F5" s="64" t="str">
        <f ca="1">OFFSET(总课程表!F$3,ROW()*2-6,)</f>
        <v>地理</v>
      </c>
      <c r="G5" s="65" t="str">
        <f ca="1">OFFSET(总课程表!G$3,ROW()*2-6,)</f>
        <v>历史</v>
      </c>
      <c r="H5" s="65" t="str">
        <f ca="1">OFFSET(总课程表!H$3,ROW()*2-6,)</f>
        <v>体育</v>
      </c>
      <c r="I5" s="73" t="str">
        <f ca="1">OFFSET(总课程表!I$3,ROW()*2-6,)</f>
        <v>民族</v>
      </c>
      <c r="J5" s="64" t="str">
        <f ca="1">OFFSET(总课程表!J$3,ROW()*2-6,)</f>
        <v>外语</v>
      </c>
      <c r="K5" s="65" t="str">
        <f ca="1">OFFSET(总课程表!K$3,ROW()*2-6,)</f>
        <v>语文</v>
      </c>
      <c r="L5" s="65" t="str">
        <f ca="1">OFFSET(总课程表!L$3,ROW()*2-6,)</f>
        <v>数学</v>
      </c>
      <c r="M5" s="66" t="str">
        <f ca="1">OFFSET(总课程表!M$3,ROW()*2-6,)</f>
        <v>政治</v>
      </c>
      <c r="N5" s="64" t="str">
        <f ca="1">OFFSET(总课程表!N$3,ROW()*2-6,)</f>
        <v>健康</v>
      </c>
      <c r="O5" s="65" t="str">
        <f ca="1">OFFSET(总课程表!O$3,ROW()*2-6,)</f>
        <v>音乐</v>
      </c>
      <c r="P5" s="65" t="str">
        <f ca="1">OFFSET(总课程表!P$3,ROW()*2-6,)</f>
        <v>生物</v>
      </c>
      <c r="Q5" s="73" t="str">
        <f ca="1">OFFSET(总课程表!Q$3,ROW()*2-6,)</f>
        <v>活动</v>
      </c>
      <c r="R5" s="64" t="str">
        <f ca="1">OFFSET(总课程表!R$3,ROW()*2-6,)</f>
        <v>数学</v>
      </c>
      <c r="S5" s="65" t="str">
        <f ca="1">OFFSET(总课程表!S$3,ROW()*2-6,)</f>
        <v>外语</v>
      </c>
      <c r="T5" s="65" t="str">
        <f ca="1">OFFSET(总课程表!T$3,ROW()*2-6,)</f>
        <v>语文</v>
      </c>
      <c r="U5" s="66" t="str">
        <f ca="1">OFFSET(总课程表!U$3,ROW()*2-6,)</f>
        <v>体育</v>
      </c>
      <c r="V5" s="64" t="str">
        <f ca="1">OFFSET(总课程表!V$3,ROW()*2-6,)</f>
        <v>生物</v>
      </c>
      <c r="W5" s="65" t="str">
        <f ca="1">OFFSET(总课程表!W$3,ROW()*2-6,)</f>
        <v>班会</v>
      </c>
      <c r="X5" s="65" t="str">
        <f ca="1">OFFSET(总课程表!X$3,ROW()*2-6,)</f>
        <v>选修</v>
      </c>
      <c r="Y5" s="73" t="str">
        <f ca="1">OFFSET(总课程表!Y$3,ROW()*2-6,)</f>
        <v>安/书</v>
      </c>
      <c r="Z5" s="64" t="str">
        <f ca="1">OFFSET(总课程表!Z$3,ROW()*2-6,)</f>
        <v>数学</v>
      </c>
      <c r="AA5" s="65" t="str">
        <f ca="1">OFFSET(总课程表!AA$3,ROW()*2-6,)</f>
        <v>外语</v>
      </c>
      <c r="AB5" s="65" t="str">
        <f ca="1">OFFSET(总课程表!AB$3,ROW()*2-6,)</f>
        <v>历史</v>
      </c>
      <c r="AC5" s="66" t="str">
        <f ca="1">OFFSET(总课程表!AC$3,ROW()*2-6,)</f>
        <v>语文</v>
      </c>
      <c r="AD5" s="64" t="str">
        <f ca="1">OFFSET(总课程表!AD$3,ROW()*2-6,)</f>
        <v>信息</v>
      </c>
      <c r="AE5" s="65" t="str">
        <f ca="1">OFFSET(总课程表!AE$3,ROW()*2-6,)</f>
        <v>美术</v>
      </c>
      <c r="AF5" s="65" t="str">
        <f ca="1">OFFSET(总课程表!AF$3,ROW()*2-6,)</f>
        <v>地理</v>
      </c>
      <c r="AG5" s="73" t="str">
        <f ca="1">OFFSET(总课程表!AG$3,ROW()*2-6,)</f>
        <v>活动</v>
      </c>
      <c r="AH5" s="64" t="str">
        <f ca="1">OFFSET(总课程表!AH$3,ROW()*2-6,)</f>
        <v>生物</v>
      </c>
      <c r="AI5" s="65" t="str">
        <f ca="1">OFFSET(总课程表!AI$3,ROW()*2-6,)</f>
        <v>体育</v>
      </c>
      <c r="AJ5" s="65" t="str">
        <f ca="1">OFFSET(总课程表!AJ$3,ROW()*2-6,)</f>
        <v>外语</v>
      </c>
      <c r="AK5" s="66" t="str">
        <f ca="1">OFFSET(总课程表!AK$3,ROW()*2-6,)</f>
        <v>数学</v>
      </c>
      <c r="AL5" s="64" t="str">
        <f ca="1">OFFSET(总课程表!AL$3,ROW()*2-6,)</f>
        <v>政治</v>
      </c>
      <c r="AM5" s="65" t="str">
        <f ca="1">OFFSET(总课程表!AM$3,ROW()*2-6,)</f>
        <v>语文</v>
      </c>
      <c r="AN5" s="65" t="str">
        <f ca="1">OFFSET(总课程表!AN$3,ROW()*2-6,)</f>
        <v>综实</v>
      </c>
      <c r="AO5" s="73" t="str">
        <f ca="1">OFFSET(总课程表!AO$3,ROW()*2-6,)</f>
        <v>自习</v>
      </c>
      <c r="AQ5" s="58" t="b">
        <f t="array" aca="1" ref="AQ5" ca="1">SUMPRODUCT((B5:AO5=班级总表0!B5:AO5)*1)=40</f>
        <v>1</v>
      </c>
      <c r="AR5" s="59" t="str">
        <f t="shared" ref="AR5:AV33" ca="1" si="1">$A5</f>
        <v>七2</v>
      </c>
      <c r="AS5" s="59" t="str">
        <f t="shared" ca="1" si="0"/>
        <v>七2</v>
      </c>
      <c r="AT5" s="59" t="str">
        <f t="shared" ca="1" si="0"/>
        <v>七2</v>
      </c>
      <c r="AU5" s="59" t="str">
        <f t="shared" ca="1" si="0"/>
        <v>七2</v>
      </c>
      <c r="AV5" s="59" t="str">
        <f t="shared" ca="1" si="0"/>
        <v>七2</v>
      </c>
      <c r="AW5" s="16"/>
    </row>
    <row r="6" spans="1:49" ht="20.149999999999999" customHeight="1" x14ac:dyDescent="0.15">
      <c r="A6" s="68" t="str">
        <f ca="1">OFFSET(总课程表!A$3,ROW()*2-6,)</f>
        <v>七3</v>
      </c>
      <c r="B6" s="64" t="str">
        <f ca="1">OFFSET(总课程表!B$3,ROW()*2-6,)</f>
        <v>语文</v>
      </c>
      <c r="C6" s="65" t="str">
        <f ca="1">OFFSET(总课程表!C$3,ROW()*2-6,)</f>
        <v>数学</v>
      </c>
      <c r="D6" s="65" t="str">
        <f ca="1">OFFSET(总课程表!D$3,ROW()*2-6,)</f>
        <v>外语</v>
      </c>
      <c r="E6" s="66" t="str">
        <f ca="1">OFFSET(总课程表!E$3,ROW()*2-6,)</f>
        <v>体育</v>
      </c>
      <c r="F6" s="64" t="str">
        <f ca="1">OFFSET(总课程表!F$3,ROW()*2-6,)</f>
        <v>历史</v>
      </c>
      <c r="G6" s="65" t="str">
        <f ca="1">OFFSET(总课程表!G$3,ROW()*2-6,)</f>
        <v>政治</v>
      </c>
      <c r="H6" s="65" t="str">
        <f ca="1">OFFSET(总课程表!H$3,ROW()*2-6,)</f>
        <v>地理</v>
      </c>
      <c r="I6" s="73" t="str">
        <f ca="1">OFFSET(总课程表!I$3,ROW()*2-6,)</f>
        <v>自习</v>
      </c>
      <c r="J6" s="64" t="str">
        <f ca="1">OFFSET(总课程表!J$3,ROW()*2-6,)</f>
        <v>信息</v>
      </c>
      <c r="K6" s="65" t="str">
        <f ca="1">OFFSET(总课程表!K$3,ROW()*2-6,)</f>
        <v>数学</v>
      </c>
      <c r="L6" s="65" t="str">
        <f ca="1">OFFSET(总课程表!L$3,ROW()*2-6,)</f>
        <v>外语</v>
      </c>
      <c r="M6" s="66" t="str">
        <f ca="1">OFFSET(总课程表!M$3,ROW()*2-6,)</f>
        <v>美术</v>
      </c>
      <c r="N6" s="64" t="str">
        <f ca="1">OFFSET(总课程表!N$3,ROW()*2-6,)</f>
        <v>体育</v>
      </c>
      <c r="O6" s="65" t="str">
        <f ca="1">OFFSET(总课程表!O$3,ROW()*2-6,)</f>
        <v>语文</v>
      </c>
      <c r="P6" s="65" t="str">
        <f ca="1">OFFSET(总课程表!P$3,ROW()*2-6,)</f>
        <v>健康</v>
      </c>
      <c r="Q6" s="73" t="str">
        <f ca="1">OFFSET(总课程表!Q$3,ROW()*2-6,)</f>
        <v>安/书</v>
      </c>
      <c r="R6" s="64" t="str">
        <f ca="1">OFFSET(总课程表!R$3,ROW()*2-6,)</f>
        <v>数学</v>
      </c>
      <c r="S6" s="65" t="str">
        <f ca="1">OFFSET(总课程表!S$3,ROW()*2-6,)</f>
        <v>外语</v>
      </c>
      <c r="T6" s="65" t="str">
        <f ca="1">OFFSET(总课程表!T$3,ROW()*2-6,)</f>
        <v>语文</v>
      </c>
      <c r="U6" s="66" t="str">
        <f ca="1">OFFSET(总课程表!U$3,ROW()*2-6,)</f>
        <v>生物</v>
      </c>
      <c r="V6" s="64" t="str">
        <f ca="1">OFFSET(总课程表!V$3,ROW()*2-6,)</f>
        <v>信息</v>
      </c>
      <c r="W6" s="65" t="str">
        <f ca="1">OFFSET(总课程表!W$3,ROW()*2-6,)</f>
        <v>班会</v>
      </c>
      <c r="X6" s="65" t="str">
        <f ca="1">OFFSET(总课程表!X$3,ROW()*2-6,)</f>
        <v>选修</v>
      </c>
      <c r="Y6" s="73" t="str">
        <f ca="1">OFFSET(总课程表!Y$3,ROW()*2-6,)</f>
        <v>活动</v>
      </c>
      <c r="Z6" s="64" t="str">
        <f ca="1">OFFSET(总课程表!Z$3,ROW()*2-6,)</f>
        <v>语文</v>
      </c>
      <c r="AA6" s="65" t="str">
        <f ca="1">OFFSET(总课程表!AA$3,ROW()*2-6,)</f>
        <v>政治</v>
      </c>
      <c r="AB6" s="65" t="str">
        <f ca="1">OFFSET(总课程表!AB$3,ROW()*2-6,)</f>
        <v>地理</v>
      </c>
      <c r="AC6" s="66" t="str">
        <f ca="1">OFFSET(总课程表!AC$3,ROW()*2-6,)</f>
        <v>数学</v>
      </c>
      <c r="AD6" s="64" t="str">
        <f ca="1">OFFSET(总课程表!AD$3,ROW()*2-6,)</f>
        <v>体育</v>
      </c>
      <c r="AE6" s="65" t="str">
        <f ca="1">OFFSET(总课程表!AE$3,ROW()*2-6,)</f>
        <v>外语</v>
      </c>
      <c r="AF6" s="65" t="str">
        <f ca="1">OFFSET(总课程表!AF$3,ROW()*2-6,)</f>
        <v>生物</v>
      </c>
      <c r="AG6" s="73" t="str">
        <f ca="1">OFFSET(总课程表!AG$3,ROW()*2-6,)</f>
        <v>民族</v>
      </c>
      <c r="AH6" s="64" t="str">
        <f ca="1">OFFSET(总课程表!AH$3,ROW()*2-6,)</f>
        <v>地校1</v>
      </c>
      <c r="AI6" s="65" t="str">
        <f ca="1">OFFSET(总课程表!AI$3,ROW()*2-6,)</f>
        <v>数学</v>
      </c>
      <c r="AJ6" s="65" t="str">
        <f ca="1">OFFSET(总课程表!AJ$3,ROW()*2-6,)</f>
        <v>历史</v>
      </c>
      <c r="AK6" s="66" t="str">
        <f ca="1">OFFSET(总课程表!AK$3,ROW()*2-6,)</f>
        <v>生物</v>
      </c>
      <c r="AL6" s="64" t="str">
        <f ca="1">OFFSET(总课程表!AL$3,ROW()*2-6,)</f>
        <v>综实</v>
      </c>
      <c r="AM6" s="65" t="str">
        <f ca="1">OFFSET(总课程表!AM$3,ROW()*2-6,)</f>
        <v>语文</v>
      </c>
      <c r="AN6" s="65" t="str">
        <f ca="1">OFFSET(总课程表!AN$3,ROW()*2-6,)</f>
        <v>音乐</v>
      </c>
      <c r="AO6" s="73" t="str">
        <f ca="1">OFFSET(总课程表!AO$3,ROW()*2-6,)</f>
        <v>活动</v>
      </c>
      <c r="AQ6" s="58" t="b">
        <f t="array" aca="1" ref="AQ6" ca="1">SUMPRODUCT((B6:AO6=班级总表0!B6:AO6)*1)=40</f>
        <v>1</v>
      </c>
      <c r="AR6" s="59" t="str">
        <f t="shared" ca="1" si="1"/>
        <v>七3</v>
      </c>
      <c r="AS6" s="59" t="str">
        <f t="shared" ca="1" si="0"/>
        <v>七3</v>
      </c>
      <c r="AT6" s="59" t="str">
        <f t="shared" ca="1" si="0"/>
        <v>七3</v>
      </c>
      <c r="AU6" s="59" t="str">
        <f t="shared" ca="1" si="0"/>
        <v>七3</v>
      </c>
      <c r="AV6" s="59" t="str">
        <f t="shared" ca="1" si="0"/>
        <v>七3</v>
      </c>
      <c r="AW6" s="16"/>
    </row>
    <row r="7" spans="1:49" ht="20.149999999999999" customHeight="1" x14ac:dyDescent="0.15">
      <c r="A7" s="68" t="str">
        <f ca="1">OFFSET(总课程表!A$3,ROW()*2-6,)</f>
        <v>七4</v>
      </c>
      <c r="B7" s="64" t="str">
        <f ca="1">OFFSET(总课程表!B$3,ROW()*2-6,)</f>
        <v>数学</v>
      </c>
      <c r="C7" s="65" t="str">
        <f ca="1">OFFSET(总课程表!C$3,ROW()*2-6,)</f>
        <v>语文</v>
      </c>
      <c r="D7" s="65" t="str">
        <f ca="1">OFFSET(总课程表!D$3,ROW()*2-6,)</f>
        <v>生物</v>
      </c>
      <c r="E7" s="66" t="str">
        <f ca="1">OFFSET(总课程表!E$3,ROW()*2-6,)</f>
        <v>美术</v>
      </c>
      <c r="F7" s="64" t="str">
        <f ca="1">OFFSET(总课程表!F$3,ROW()*2-6,)</f>
        <v>历史</v>
      </c>
      <c r="G7" s="65" t="str">
        <f ca="1">OFFSET(总课程表!G$3,ROW()*2-6,)</f>
        <v>外语</v>
      </c>
      <c r="H7" s="65" t="str">
        <f ca="1">OFFSET(总课程表!H$3,ROW()*2-6,)</f>
        <v>体育</v>
      </c>
      <c r="I7" s="73" t="str">
        <f ca="1">OFFSET(总课程表!I$3,ROW()*2-6,)</f>
        <v>自习</v>
      </c>
      <c r="J7" s="64" t="str">
        <f ca="1">OFFSET(总课程表!J$3,ROW()*2-6,)</f>
        <v>地校1</v>
      </c>
      <c r="K7" s="65" t="str">
        <f ca="1">OFFSET(总课程表!K$3,ROW()*2-6,)</f>
        <v>语文</v>
      </c>
      <c r="L7" s="65" t="str">
        <f ca="1">OFFSET(总课程表!L$3,ROW()*2-6,)</f>
        <v>政治</v>
      </c>
      <c r="M7" s="66" t="str">
        <f ca="1">OFFSET(总课程表!M$3,ROW()*2-6,)</f>
        <v>数学</v>
      </c>
      <c r="N7" s="64" t="str">
        <f ca="1">OFFSET(总课程表!N$3,ROW()*2-6,)</f>
        <v>信息</v>
      </c>
      <c r="O7" s="65" t="str">
        <f ca="1">OFFSET(总课程表!O$3,ROW()*2-6,)</f>
        <v>体育</v>
      </c>
      <c r="P7" s="65" t="str">
        <f ca="1">OFFSET(总课程表!P$3,ROW()*2-6,)</f>
        <v>地理</v>
      </c>
      <c r="Q7" s="73" t="str">
        <f ca="1">OFFSET(总课程表!Q$3,ROW()*2-6,)</f>
        <v>民族</v>
      </c>
      <c r="R7" s="64" t="str">
        <f ca="1">OFFSET(总课程表!R$3,ROW()*2-6,)</f>
        <v>数学</v>
      </c>
      <c r="S7" s="65" t="str">
        <f ca="1">OFFSET(总课程表!S$3,ROW()*2-6,)</f>
        <v>地理</v>
      </c>
      <c r="T7" s="65" t="str">
        <f ca="1">OFFSET(总课程表!T$3,ROW()*2-6,)</f>
        <v>语文</v>
      </c>
      <c r="U7" s="66" t="str">
        <f ca="1">OFFSET(总课程表!U$3,ROW()*2-6,)</f>
        <v>外语</v>
      </c>
      <c r="V7" s="64" t="str">
        <f ca="1">OFFSET(总课程表!V$3,ROW()*2-6,)</f>
        <v>生物</v>
      </c>
      <c r="W7" s="65" t="str">
        <f ca="1">OFFSET(总课程表!W$3,ROW()*2-6,)</f>
        <v>班会</v>
      </c>
      <c r="X7" s="65" t="str">
        <f ca="1">OFFSET(总课程表!X$3,ROW()*2-6,)</f>
        <v>选修</v>
      </c>
      <c r="Y7" s="73" t="str">
        <f ca="1">OFFSET(总课程表!Y$3,ROW()*2-6,)</f>
        <v>活动</v>
      </c>
      <c r="Z7" s="64" t="str">
        <f ca="1">OFFSET(总课程表!Z$3,ROW()*2-6,)</f>
        <v>语文</v>
      </c>
      <c r="AA7" s="65" t="str">
        <f ca="1">OFFSET(总课程表!AA$3,ROW()*2-6,)</f>
        <v>外语</v>
      </c>
      <c r="AB7" s="65" t="str">
        <f ca="1">OFFSET(总课程表!AB$3,ROW()*2-6,)</f>
        <v>数学</v>
      </c>
      <c r="AC7" s="66" t="str">
        <f ca="1">OFFSET(总课程表!AC$3,ROW()*2-6,)</f>
        <v>音乐</v>
      </c>
      <c r="AD7" s="64" t="str">
        <f ca="1">OFFSET(总课程表!AD$3,ROW()*2-6,)</f>
        <v>生物</v>
      </c>
      <c r="AE7" s="65" t="str">
        <f ca="1">OFFSET(总课程表!AE$3,ROW()*2-6,)</f>
        <v>政治</v>
      </c>
      <c r="AF7" s="65" t="str">
        <f ca="1">OFFSET(总课程表!AF$3,ROW()*2-6,)</f>
        <v>健康</v>
      </c>
      <c r="AG7" s="73" t="str">
        <f ca="1">OFFSET(总课程表!AG$3,ROW()*2-6,)</f>
        <v>活动</v>
      </c>
      <c r="AH7" s="64" t="str">
        <f ca="1">OFFSET(总课程表!AH$3,ROW()*2-6,)</f>
        <v>数学</v>
      </c>
      <c r="AI7" s="65" t="str">
        <f ca="1">OFFSET(总课程表!AI$3,ROW()*2-6,)</f>
        <v>外语</v>
      </c>
      <c r="AJ7" s="65" t="str">
        <f ca="1">OFFSET(总课程表!AJ$3,ROW()*2-6,)</f>
        <v>信息</v>
      </c>
      <c r="AK7" s="66" t="str">
        <f ca="1">OFFSET(总课程表!AK$3,ROW()*2-6,)</f>
        <v>语文</v>
      </c>
      <c r="AL7" s="64" t="str">
        <f ca="1">OFFSET(总课程表!AL$3,ROW()*2-6,)</f>
        <v>历史</v>
      </c>
      <c r="AM7" s="65" t="str">
        <f ca="1">OFFSET(总课程表!AM$3,ROW()*2-6,)</f>
        <v>体育</v>
      </c>
      <c r="AN7" s="65" t="str">
        <f ca="1">OFFSET(总课程表!AN$3,ROW()*2-6,)</f>
        <v>综实</v>
      </c>
      <c r="AO7" s="73" t="str">
        <f ca="1">OFFSET(总课程表!AO$3,ROW()*2-6,)</f>
        <v>安/书</v>
      </c>
      <c r="AQ7" s="58" t="b">
        <f t="array" aca="1" ref="AQ7" ca="1">SUMPRODUCT((B7:AO7=班级总表0!B7:AO7)*1)=40</f>
        <v>1</v>
      </c>
      <c r="AR7" s="59" t="str">
        <f t="shared" ca="1" si="1"/>
        <v>七4</v>
      </c>
      <c r="AS7" s="59" t="str">
        <f t="shared" ca="1" si="0"/>
        <v>七4</v>
      </c>
      <c r="AT7" s="59" t="str">
        <f t="shared" ca="1" si="0"/>
        <v>七4</v>
      </c>
      <c r="AU7" s="59" t="str">
        <f t="shared" ca="1" si="0"/>
        <v>七4</v>
      </c>
      <c r="AV7" s="59" t="str">
        <f t="shared" ca="1" si="0"/>
        <v>七4</v>
      </c>
      <c r="AW7" s="16"/>
    </row>
    <row r="8" spans="1:49" ht="20.149999999999999" customHeight="1" x14ac:dyDescent="0.15">
      <c r="A8" s="68" t="str">
        <f ca="1">OFFSET(总课程表!A$3,ROW()*2-6,)</f>
        <v>七5</v>
      </c>
      <c r="B8" s="64" t="str">
        <f ca="1">OFFSET(总课程表!B$3,ROW()*2-6,)</f>
        <v>数学</v>
      </c>
      <c r="C8" s="65" t="str">
        <f ca="1">OFFSET(总课程表!C$3,ROW()*2-6,)</f>
        <v>语文</v>
      </c>
      <c r="D8" s="65" t="str">
        <f ca="1">OFFSET(总课程表!D$3,ROW()*2-6,)</f>
        <v>生物</v>
      </c>
      <c r="E8" s="66" t="str">
        <f ca="1">OFFSET(总课程表!E$3,ROW()*2-6,)</f>
        <v>政治</v>
      </c>
      <c r="F8" s="64" t="str">
        <f ca="1">OFFSET(总课程表!F$3,ROW()*2-6,)</f>
        <v>体育</v>
      </c>
      <c r="G8" s="65" t="str">
        <f ca="1">OFFSET(总课程表!G$3,ROW()*2-6,)</f>
        <v>信息</v>
      </c>
      <c r="H8" s="65" t="str">
        <f ca="1">OFFSET(总课程表!H$3,ROW()*2-6,)</f>
        <v>外语</v>
      </c>
      <c r="I8" s="73" t="str">
        <f ca="1">OFFSET(总课程表!I$3,ROW()*2-6,)</f>
        <v>安/书</v>
      </c>
      <c r="J8" s="64" t="str">
        <f ca="1">OFFSET(总课程表!J$3,ROW()*2-6,)</f>
        <v>外语</v>
      </c>
      <c r="K8" s="65" t="str">
        <f ca="1">OFFSET(总课程表!K$3,ROW()*2-6,)</f>
        <v>生物</v>
      </c>
      <c r="L8" s="65" t="str">
        <f ca="1">OFFSET(总课程表!L$3,ROW()*2-6,)</f>
        <v>数学</v>
      </c>
      <c r="M8" s="66" t="str">
        <f ca="1">OFFSET(总课程表!M$3,ROW()*2-6,)</f>
        <v>语文</v>
      </c>
      <c r="N8" s="64" t="str">
        <f ca="1">OFFSET(总课程表!N$3,ROW()*2-6,)</f>
        <v>综实</v>
      </c>
      <c r="O8" s="65" t="str">
        <f ca="1">OFFSET(总课程表!O$3,ROW()*2-6,)</f>
        <v>历史</v>
      </c>
      <c r="P8" s="65" t="str">
        <f ca="1">OFFSET(总课程表!P$3,ROW()*2-6,)</f>
        <v>美术</v>
      </c>
      <c r="Q8" s="73" t="str">
        <f ca="1">OFFSET(总课程表!Q$3,ROW()*2-6,)</f>
        <v>活动</v>
      </c>
      <c r="R8" s="64" t="str">
        <f ca="1">OFFSET(总课程表!R$3,ROW()*2-6,)</f>
        <v>地校1</v>
      </c>
      <c r="S8" s="65" t="str">
        <f ca="1">OFFSET(总课程表!S$3,ROW()*2-6,)</f>
        <v>数学</v>
      </c>
      <c r="T8" s="65" t="str">
        <f ca="1">OFFSET(总课程表!T$3,ROW()*2-6,)</f>
        <v>语文</v>
      </c>
      <c r="U8" s="66" t="str">
        <f ca="1">OFFSET(总课程表!U$3,ROW()*2-6,)</f>
        <v>健康</v>
      </c>
      <c r="V8" s="64" t="str">
        <f ca="1">OFFSET(总课程表!V$3,ROW()*2-6,)</f>
        <v>地理</v>
      </c>
      <c r="W8" s="65" t="str">
        <f ca="1">OFFSET(总课程表!W$3,ROW()*2-6,)</f>
        <v>班会</v>
      </c>
      <c r="X8" s="65" t="str">
        <f ca="1">OFFSET(总课程表!X$3,ROW()*2-6,)</f>
        <v>选修</v>
      </c>
      <c r="Y8" s="73" t="str">
        <f ca="1">OFFSET(总课程表!Y$3,ROW()*2-6,)</f>
        <v>活动</v>
      </c>
      <c r="Z8" s="64" t="str">
        <f ca="1">OFFSET(总课程表!Z$3,ROW()*2-6,)</f>
        <v>外语</v>
      </c>
      <c r="AA8" s="65" t="str">
        <f ca="1">OFFSET(总课程表!AA$3,ROW()*2-6,)</f>
        <v>音乐</v>
      </c>
      <c r="AB8" s="65" t="str">
        <f ca="1">OFFSET(总课程表!AB$3,ROW()*2-6,)</f>
        <v>语文</v>
      </c>
      <c r="AC8" s="66" t="str">
        <f ca="1">OFFSET(总课程表!AC$3,ROW()*2-6,)</f>
        <v>数学</v>
      </c>
      <c r="AD8" s="64" t="str">
        <f ca="1">OFFSET(总课程表!AD$3,ROW()*2-6,)</f>
        <v>政治</v>
      </c>
      <c r="AE8" s="65" t="str">
        <f ca="1">OFFSET(总课程表!AE$3,ROW()*2-6,)</f>
        <v>体育</v>
      </c>
      <c r="AF8" s="65" t="str">
        <f ca="1">OFFSET(总课程表!AF$3,ROW()*2-6,)</f>
        <v>信息</v>
      </c>
      <c r="AG8" s="73" t="str">
        <f ca="1">OFFSET(总课程表!AG$3,ROW()*2-6,)</f>
        <v>民族</v>
      </c>
      <c r="AH8" s="64" t="str">
        <f ca="1">OFFSET(总课程表!AH$3,ROW()*2-6,)</f>
        <v>数学</v>
      </c>
      <c r="AI8" s="65" t="str">
        <f ca="1">OFFSET(总课程表!AI$3,ROW()*2-6,)</f>
        <v>语文</v>
      </c>
      <c r="AJ8" s="65" t="str">
        <f ca="1">OFFSET(总课程表!AJ$3,ROW()*2-6,)</f>
        <v>生物</v>
      </c>
      <c r="AK8" s="66" t="str">
        <f ca="1">OFFSET(总课程表!AK$3,ROW()*2-6,)</f>
        <v>外语</v>
      </c>
      <c r="AL8" s="64" t="str">
        <f ca="1">OFFSET(总课程表!AL$3,ROW()*2-6,)</f>
        <v>体育</v>
      </c>
      <c r="AM8" s="65" t="str">
        <f ca="1">OFFSET(总课程表!AM$3,ROW()*2-6,)</f>
        <v>历史</v>
      </c>
      <c r="AN8" s="65" t="str">
        <f ca="1">OFFSET(总课程表!AN$3,ROW()*2-6,)</f>
        <v>地理</v>
      </c>
      <c r="AO8" s="73" t="str">
        <f ca="1">OFFSET(总课程表!AO$3,ROW()*2-6,)</f>
        <v>自习</v>
      </c>
      <c r="AQ8" s="58" t="b">
        <f t="array" aca="1" ref="AQ8" ca="1">SUMPRODUCT((B8:AO8=班级总表0!B8:AO8)*1)=40</f>
        <v>1</v>
      </c>
      <c r="AR8" s="59" t="str">
        <f t="shared" ca="1" si="1"/>
        <v>七5</v>
      </c>
      <c r="AS8" s="59" t="str">
        <f t="shared" ca="1" si="0"/>
        <v>七5</v>
      </c>
      <c r="AT8" s="59" t="str">
        <f t="shared" ca="1" si="0"/>
        <v>七5</v>
      </c>
      <c r="AU8" s="59" t="str">
        <f t="shared" ca="1" si="0"/>
        <v>七5</v>
      </c>
      <c r="AV8" s="59" t="str">
        <f t="shared" ca="1" si="0"/>
        <v>七5</v>
      </c>
      <c r="AW8" s="16"/>
    </row>
    <row r="9" spans="1:49" ht="20.149999999999999" customHeight="1" x14ac:dyDescent="0.15">
      <c r="A9" s="68" t="str">
        <f ca="1">OFFSET(总课程表!A$3,ROW()*2-6,)</f>
        <v>七6</v>
      </c>
      <c r="B9" s="64" t="str">
        <f ca="1">OFFSET(总课程表!B$3,ROW()*2-6,)</f>
        <v>数学</v>
      </c>
      <c r="C9" s="65" t="str">
        <f ca="1">OFFSET(总课程表!C$3,ROW()*2-6,)</f>
        <v>外语</v>
      </c>
      <c r="D9" s="65" t="str">
        <f ca="1">OFFSET(总课程表!D$3,ROW()*2-6,)</f>
        <v>地理</v>
      </c>
      <c r="E9" s="66" t="str">
        <f ca="1">OFFSET(总课程表!E$3,ROW()*2-6,)</f>
        <v>政治</v>
      </c>
      <c r="F9" s="64" t="str">
        <f ca="1">OFFSET(总课程表!F$3,ROW()*2-6,)</f>
        <v>语文</v>
      </c>
      <c r="G9" s="65" t="str">
        <f ca="1">OFFSET(总课程表!G$3,ROW()*2-6,)</f>
        <v>体育</v>
      </c>
      <c r="H9" s="65" t="str">
        <f ca="1">OFFSET(总课程表!H$3,ROW()*2-6,)</f>
        <v>生物</v>
      </c>
      <c r="I9" s="73" t="str">
        <f ca="1">OFFSET(总课程表!I$3,ROW()*2-6,)</f>
        <v>民族</v>
      </c>
      <c r="J9" s="64" t="str">
        <f ca="1">OFFSET(总课程表!J$3,ROW()*2-6,)</f>
        <v>数学</v>
      </c>
      <c r="K9" s="65" t="str">
        <f ca="1">OFFSET(总课程表!K$3,ROW()*2-6,)</f>
        <v>语文</v>
      </c>
      <c r="L9" s="65" t="str">
        <f ca="1">OFFSET(总课程表!L$3,ROW()*2-6,)</f>
        <v>信息</v>
      </c>
      <c r="M9" s="66" t="str">
        <f ca="1">OFFSET(总课程表!M$3,ROW()*2-6,)</f>
        <v>历史</v>
      </c>
      <c r="N9" s="64" t="str">
        <f ca="1">OFFSET(总课程表!N$3,ROW()*2-6,)</f>
        <v>地理</v>
      </c>
      <c r="O9" s="65" t="str">
        <f ca="1">OFFSET(总课程表!O$3,ROW()*2-6,)</f>
        <v>外语</v>
      </c>
      <c r="P9" s="65" t="str">
        <f ca="1">OFFSET(总课程表!P$3,ROW()*2-6,)</f>
        <v>综实</v>
      </c>
      <c r="Q9" s="73" t="str">
        <f ca="1">OFFSET(总课程表!Q$3,ROW()*2-6,)</f>
        <v>活动</v>
      </c>
      <c r="R9" s="64" t="str">
        <f ca="1">OFFSET(总课程表!R$3,ROW()*2-6,)</f>
        <v>美术</v>
      </c>
      <c r="S9" s="65" t="str">
        <f ca="1">OFFSET(总课程表!S$3,ROW()*2-6,)</f>
        <v>语文</v>
      </c>
      <c r="T9" s="65" t="str">
        <f ca="1">OFFSET(总课程表!T$3,ROW()*2-6,)</f>
        <v>数学</v>
      </c>
      <c r="U9" s="66" t="str">
        <f ca="1">OFFSET(总课程表!U$3,ROW()*2-6,)</f>
        <v>外语</v>
      </c>
      <c r="V9" s="64" t="str">
        <f ca="1">OFFSET(总课程表!V$3,ROW()*2-6,)</f>
        <v>体育</v>
      </c>
      <c r="W9" s="65" t="str">
        <f ca="1">OFFSET(总课程表!W$3,ROW()*2-6,)</f>
        <v>班会</v>
      </c>
      <c r="X9" s="65" t="str">
        <f ca="1">OFFSET(总课程表!X$3,ROW()*2-6,)</f>
        <v>选修</v>
      </c>
      <c r="Y9" s="73" t="str">
        <f ca="1">OFFSET(总课程表!Y$3,ROW()*2-6,)</f>
        <v>安/书</v>
      </c>
      <c r="Z9" s="64" t="str">
        <f ca="1">OFFSET(总课程表!Z$3,ROW()*2-6,)</f>
        <v>地校1</v>
      </c>
      <c r="AA9" s="65" t="str">
        <f ca="1">OFFSET(总课程表!AA$3,ROW()*2-6,)</f>
        <v>语文</v>
      </c>
      <c r="AB9" s="65" t="str">
        <f ca="1">OFFSET(总课程表!AB$3,ROW()*2-6,)</f>
        <v>历史</v>
      </c>
      <c r="AC9" s="66" t="str">
        <f ca="1">OFFSET(总课程表!AC$3,ROW()*2-6,)</f>
        <v>数学</v>
      </c>
      <c r="AD9" s="64" t="str">
        <f ca="1">OFFSET(总课程表!AD$3,ROW()*2-6,)</f>
        <v>生物</v>
      </c>
      <c r="AE9" s="65" t="str">
        <f ca="1">OFFSET(总课程表!AE$3,ROW()*2-6,)</f>
        <v>政治</v>
      </c>
      <c r="AF9" s="65" t="str">
        <f ca="1">OFFSET(总课程表!AF$3,ROW()*2-6,)</f>
        <v>音乐</v>
      </c>
      <c r="AG9" s="73" t="str">
        <f ca="1">OFFSET(总课程表!AG$3,ROW()*2-6,)</f>
        <v>活动</v>
      </c>
      <c r="AH9" s="64" t="str">
        <f ca="1">OFFSET(总课程表!AH$3,ROW()*2-6,)</f>
        <v>数学</v>
      </c>
      <c r="AI9" s="65" t="str">
        <f ca="1">OFFSET(总课程表!AI$3,ROW()*2-6,)</f>
        <v>外语</v>
      </c>
      <c r="AJ9" s="65" t="str">
        <f ca="1">OFFSET(总课程表!AJ$3,ROW()*2-6,)</f>
        <v>语文</v>
      </c>
      <c r="AK9" s="66" t="str">
        <f ca="1">OFFSET(总课程表!AK$3,ROW()*2-6,)</f>
        <v>体育</v>
      </c>
      <c r="AL9" s="64" t="str">
        <f ca="1">OFFSET(总课程表!AL$3,ROW()*2-6,)</f>
        <v>信息</v>
      </c>
      <c r="AM9" s="65" t="str">
        <f ca="1">OFFSET(总课程表!AM$3,ROW()*2-6,)</f>
        <v>生物</v>
      </c>
      <c r="AN9" s="65" t="str">
        <f ca="1">OFFSET(总课程表!AN$3,ROW()*2-6,)</f>
        <v>健康</v>
      </c>
      <c r="AO9" s="73" t="str">
        <f ca="1">OFFSET(总课程表!AO$3,ROW()*2-6,)</f>
        <v>自习</v>
      </c>
      <c r="AQ9" s="58" t="b">
        <f t="array" aca="1" ref="AQ9" ca="1">SUMPRODUCT((B9:AO9=班级总表0!B9:AO9)*1)=40</f>
        <v>1</v>
      </c>
      <c r="AR9" s="59" t="str">
        <f t="shared" ca="1" si="1"/>
        <v>七6</v>
      </c>
      <c r="AS9" s="59" t="str">
        <f t="shared" ca="1" si="0"/>
        <v>七6</v>
      </c>
      <c r="AT9" s="59" t="str">
        <f t="shared" ca="1" si="0"/>
        <v>七6</v>
      </c>
      <c r="AU9" s="59" t="str">
        <f t="shared" ca="1" si="0"/>
        <v>七6</v>
      </c>
      <c r="AV9" s="59" t="str">
        <f t="shared" ca="1" si="0"/>
        <v>七6</v>
      </c>
      <c r="AW9" s="16"/>
    </row>
    <row r="10" spans="1:49" ht="20.149999999999999" customHeight="1" x14ac:dyDescent="0.15">
      <c r="A10" s="68" t="str">
        <f ca="1">OFFSET(总课程表!A$3,ROW()*2-6,)</f>
        <v>七7</v>
      </c>
      <c r="B10" s="64" t="str">
        <f ca="1">OFFSET(总课程表!B$3,ROW()*2-6,)</f>
        <v>历史</v>
      </c>
      <c r="C10" s="65" t="str">
        <f ca="1">OFFSET(总课程表!C$3,ROW()*2-6,)</f>
        <v>语文</v>
      </c>
      <c r="D10" s="65" t="str">
        <f ca="1">OFFSET(总课程表!D$3,ROW()*2-6,)</f>
        <v>数学</v>
      </c>
      <c r="E10" s="66" t="str">
        <f ca="1">OFFSET(总课程表!E$3,ROW()*2-6,)</f>
        <v>信息</v>
      </c>
      <c r="F10" s="64" t="str">
        <f ca="1">OFFSET(总课程表!F$3,ROW()*2-6,)</f>
        <v>体育</v>
      </c>
      <c r="G10" s="65" t="str">
        <f ca="1">OFFSET(总课程表!G$3,ROW()*2-6,)</f>
        <v>外语</v>
      </c>
      <c r="H10" s="65" t="str">
        <f ca="1">OFFSET(总课程表!H$3,ROW()*2-6,)</f>
        <v>地理</v>
      </c>
      <c r="I10" s="73" t="str">
        <f ca="1">OFFSET(总课程表!I$3,ROW()*2-6,)</f>
        <v>民族</v>
      </c>
      <c r="J10" s="64" t="str">
        <f ca="1">OFFSET(总课程表!J$3,ROW()*2-6,)</f>
        <v>数学</v>
      </c>
      <c r="K10" s="65" t="str">
        <f ca="1">OFFSET(总课程表!K$3,ROW()*2-6,)</f>
        <v>外语</v>
      </c>
      <c r="L10" s="65" t="str">
        <f ca="1">OFFSET(总课程表!L$3,ROW()*2-6,)</f>
        <v>健康</v>
      </c>
      <c r="M10" s="66" t="str">
        <f ca="1">OFFSET(总课程表!M$3,ROW()*2-6,)</f>
        <v>语文</v>
      </c>
      <c r="N10" s="64" t="str">
        <f ca="1">OFFSET(总课程表!N$3,ROW()*2-6,)</f>
        <v>综实</v>
      </c>
      <c r="O10" s="65" t="str">
        <f ca="1">OFFSET(总课程表!O$3,ROW()*2-6,)</f>
        <v>生物</v>
      </c>
      <c r="P10" s="65" t="str">
        <f ca="1">OFFSET(总课程表!P$3,ROW()*2-6,)</f>
        <v>政治</v>
      </c>
      <c r="Q10" s="73" t="str">
        <f ca="1">OFFSET(总课程表!Q$3,ROW()*2-6,)</f>
        <v>活动</v>
      </c>
      <c r="R10" s="64" t="str">
        <f ca="1">OFFSET(总课程表!R$3,ROW()*2-6,)</f>
        <v>外语</v>
      </c>
      <c r="S10" s="65" t="str">
        <f ca="1">OFFSET(总课程表!S$3,ROW()*2-6,)</f>
        <v>数学</v>
      </c>
      <c r="T10" s="65" t="str">
        <f ca="1">OFFSET(总课程表!T$3,ROW()*2-6,)</f>
        <v>美术</v>
      </c>
      <c r="U10" s="66" t="str">
        <f ca="1">OFFSET(总课程表!U$3,ROW()*2-6,)</f>
        <v>语文</v>
      </c>
      <c r="V10" s="64" t="str">
        <f ca="1">OFFSET(总课程表!V$3,ROW()*2-6,)</f>
        <v>生物</v>
      </c>
      <c r="W10" s="65" t="str">
        <f ca="1">OFFSET(总课程表!W$3,ROW()*2-6,)</f>
        <v>班会</v>
      </c>
      <c r="X10" s="65" t="str">
        <f ca="1">OFFSET(总课程表!X$3,ROW()*2-6,)</f>
        <v>选修</v>
      </c>
      <c r="Y10" s="73" t="str">
        <f ca="1">OFFSET(总课程表!Y$3,ROW()*2-6,)</f>
        <v>活动</v>
      </c>
      <c r="Z10" s="64" t="str">
        <f ca="1">OFFSET(总课程表!Z$3,ROW()*2-6,)</f>
        <v>数学</v>
      </c>
      <c r="AA10" s="65" t="str">
        <f ca="1">OFFSET(总课程表!AA$3,ROW()*2-6,)</f>
        <v>体育</v>
      </c>
      <c r="AB10" s="65" t="str">
        <f ca="1">OFFSET(总课程表!AB$3,ROW()*2-6,)</f>
        <v>地理</v>
      </c>
      <c r="AC10" s="66" t="str">
        <f ca="1">OFFSET(总课程表!AC$3,ROW()*2-6,)</f>
        <v>语文</v>
      </c>
      <c r="AD10" s="64" t="str">
        <f ca="1">OFFSET(总课程表!AD$3,ROW()*2-6,)</f>
        <v>历史</v>
      </c>
      <c r="AE10" s="65" t="str">
        <f ca="1">OFFSET(总课程表!AE$3,ROW()*2-6,)</f>
        <v>外语</v>
      </c>
      <c r="AF10" s="65" t="str">
        <f ca="1">OFFSET(总课程表!AF$3,ROW()*2-6,)</f>
        <v>生物</v>
      </c>
      <c r="AG10" s="73" t="str">
        <f ca="1">OFFSET(总课程表!AG$3,ROW()*2-6,)</f>
        <v>安/书</v>
      </c>
      <c r="AH10" s="64" t="str">
        <f ca="1">OFFSET(总课程表!AH$3,ROW()*2-6,)</f>
        <v>地校1</v>
      </c>
      <c r="AI10" s="65" t="str">
        <f ca="1">OFFSET(总课程表!AI$3,ROW()*2-6,)</f>
        <v>体育</v>
      </c>
      <c r="AJ10" s="65" t="str">
        <f ca="1">OFFSET(总课程表!AJ$3,ROW()*2-6,)</f>
        <v>数学</v>
      </c>
      <c r="AK10" s="66" t="str">
        <f ca="1">OFFSET(总课程表!AK$3,ROW()*2-6,)</f>
        <v>信息</v>
      </c>
      <c r="AL10" s="64" t="str">
        <f ca="1">OFFSET(总课程表!AL$3,ROW()*2-6,)</f>
        <v>音乐</v>
      </c>
      <c r="AM10" s="65" t="str">
        <f ca="1">OFFSET(总课程表!AM$3,ROW()*2-6,)</f>
        <v>政治</v>
      </c>
      <c r="AN10" s="65" t="str">
        <f ca="1">OFFSET(总课程表!AN$3,ROW()*2-6,)</f>
        <v>语文</v>
      </c>
      <c r="AO10" s="73" t="str">
        <f ca="1">OFFSET(总课程表!AO$3,ROW()*2-6,)</f>
        <v>自习</v>
      </c>
      <c r="AQ10" s="58" t="b">
        <f t="array" aca="1" ref="AQ10" ca="1">SUMPRODUCT((B10:AO10=班级总表0!B10:AO10)*1)=40</f>
        <v>1</v>
      </c>
      <c r="AR10" s="59" t="str">
        <f t="shared" ca="1" si="1"/>
        <v>七7</v>
      </c>
      <c r="AS10" s="59" t="str">
        <f t="shared" ca="1" si="0"/>
        <v>七7</v>
      </c>
      <c r="AT10" s="59" t="str">
        <f t="shared" ca="1" si="0"/>
        <v>七7</v>
      </c>
      <c r="AU10" s="59" t="str">
        <f t="shared" ca="1" si="0"/>
        <v>七7</v>
      </c>
      <c r="AV10" s="59" t="str">
        <f t="shared" ca="1" si="0"/>
        <v>七7</v>
      </c>
      <c r="AW10" s="16"/>
    </row>
    <row r="11" spans="1:49" ht="20.149999999999999" customHeight="1" x14ac:dyDescent="0.15">
      <c r="A11" s="68" t="str">
        <f ca="1">OFFSET(总课程表!A$3,ROW()*2-6,)</f>
        <v>七8</v>
      </c>
      <c r="B11" s="64" t="str">
        <f ca="1">OFFSET(总课程表!B$3,ROW()*2-6,)</f>
        <v>数学</v>
      </c>
      <c r="C11" s="65" t="str">
        <f ca="1">OFFSET(总课程表!C$3,ROW()*2-6,)</f>
        <v>语文</v>
      </c>
      <c r="D11" s="65" t="str">
        <f ca="1">OFFSET(总课程表!D$3,ROW()*2-6,)</f>
        <v>体育</v>
      </c>
      <c r="E11" s="66" t="str">
        <f ca="1">OFFSET(总课程表!E$3,ROW()*2-6,)</f>
        <v>地理</v>
      </c>
      <c r="F11" s="64" t="str">
        <f ca="1">OFFSET(总课程表!F$3,ROW()*2-6,)</f>
        <v>政治</v>
      </c>
      <c r="G11" s="65" t="str">
        <f ca="1">OFFSET(总课程表!G$3,ROW()*2-6,)</f>
        <v>生物</v>
      </c>
      <c r="H11" s="65" t="str">
        <f ca="1">OFFSET(总课程表!H$3,ROW()*2-6,)</f>
        <v>地校1</v>
      </c>
      <c r="I11" s="73" t="str">
        <f ca="1">OFFSET(总课程表!I$3,ROW()*2-6,)</f>
        <v>民族</v>
      </c>
      <c r="J11" s="64" t="str">
        <f ca="1">OFFSET(总课程表!J$3,ROW()*2-6,)</f>
        <v>数学</v>
      </c>
      <c r="K11" s="65" t="str">
        <f ca="1">OFFSET(总课程表!K$3,ROW()*2-6,)</f>
        <v>历史</v>
      </c>
      <c r="L11" s="65" t="str">
        <f ca="1">OFFSET(总课程表!L$3,ROW()*2-6,)</f>
        <v>信息</v>
      </c>
      <c r="M11" s="66" t="str">
        <f ca="1">OFFSET(总课程表!M$3,ROW()*2-6,)</f>
        <v>外语</v>
      </c>
      <c r="N11" s="64" t="str">
        <f ca="1">OFFSET(总课程表!N$3,ROW()*2-6,)</f>
        <v>综实</v>
      </c>
      <c r="O11" s="65" t="str">
        <f ca="1">OFFSET(总课程表!O$3,ROW()*2-6,)</f>
        <v>美术</v>
      </c>
      <c r="P11" s="65" t="str">
        <f ca="1">OFFSET(总课程表!P$3,ROW()*2-6,)</f>
        <v>语文</v>
      </c>
      <c r="Q11" s="73" t="str">
        <f ca="1">OFFSET(总课程表!Q$3,ROW()*2-6,)</f>
        <v>活动</v>
      </c>
      <c r="R11" s="64" t="str">
        <f ca="1">OFFSET(总课程表!R$3,ROW()*2-6,)</f>
        <v>外语</v>
      </c>
      <c r="S11" s="65" t="str">
        <f ca="1">OFFSET(总课程表!S$3,ROW()*2-6,)</f>
        <v>语文</v>
      </c>
      <c r="T11" s="65" t="str">
        <f ca="1">OFFSET(总课程表!T$3,ROW()*2-6,)</f>
        <v>数学</v>
      </c>
      <c r="U11" s="66" t="str">
        <f ca="1">OFFSET(总课程表!U$3,ROW()*2-6,)</f>
        <v>生物</v>
      </c>
      <c r="V11" s="64" t="str">
        <f ca="1">OFFSET(总课程表!V$3,ROW()*2-6,)</f>
        <v>音乐</v>
      </c>
      <c r="W11" s="65" t="str">
        <f ca="1">OFFSET(总课程表!W$3,ROW()*2-6,)</f>
        <v>班会</v>
      </c>
      <c r="X11" s="65" t="str">
        <f ca="1">OFFSET(总课程表!X$3,ROW()*2-6,)</f>
        <v>选修</v>
      </c>
      <c r="Y11" s="73" t="str">
        <f ca="1">OFFSET(总课程表!Y$3,ROW()*2-6,)</f>
        <v>活动</v>
      </c>
      <c r="Z11" s="64" t="str">
        <f ca="1">OFFSET(总课程表!Z$3,ROW()*2-6,)</f>
        <v>数学</v>
      </c>
      <c r="AA11" s="65" t="str">
        <f ca="1">OFFSET(总课程表!AA$3,ROW()*2-6,)</f>
        <v>语文</v>
      </c>
      <c r="AB11" s="65" t="str">
        <f ca="1">OFFSET(总课程表!AB$3,ROW()*2-6,)</f>
        <v>体育</v>
      </c>
      <c r="AC11" s="66" t="str">
        <f ca="1">OFFSET(总课程表!AC$3,ROW()*2-6,)</f>
        <v>信息</v>
      </c>
      <c r="AD11" s="64" t="str">
        <f ca="1">OFFSET(总课程表!AD$3,ROW()*2-6,)</f>
        <v>地理</v>
      </c>
      <c r="AE11" s="65" t="str">
        <f ca="1">OFFSET(总课程表!AE$3,ROW()*2-6,)</f>
        <v>外语</v>
      </c>
      <c r="AF11" s="65" t="str">
        <f ca="1">OFFSET(总课程表!AF$3,ROW()*2-6,)</f>
        <v>健康</v>
      </c>
      <c r="AG11" s="73" t="str">
        <f ca="1">OFFSET(总课程表!AG$3,ROW()*2-6,)</f>
        <v>自习</v>
      </c>
      <c r="AH11" s="64" t="str">
        <f ca="1">OFFSET(总课程表!AH$3,ROW()*2-6,)</f>
        <v>外语</v>
      </c>
      <c r="AI11" s="65" t="str">
        <f ca="1">OFFSET(总课程表!AI$3,ROW()*2-6,)</f>
        <v>语文</v>
      </c>
      <c r="AJ11" s="65" t="str">
        <f ca="1">OFFSET(总课程表!AJ$3,ROW()*2-6,)</f>
        <v>数学</v>
      </c>
      <c r="AK11" s="66" t="str">
        <f ca="1">OFFSET(总课程表!AK$3,ROW()*2-6,)</f>
        <v>历史</v>
      </c>
      <c r="AL11" s="64" t="str">
        <f ca="1">OFFSET(总课程表!AL$3,ROW()*2-6,)</f>
        <v>生物</v>
      </c>
      <c r="AM11" s="65" t="str">
        <f ca="1">OFFSET(总课程表!AM$3,ROW()*2-6,)</f>
        <v>体育</v>
      </c>
      <c r="AN11" s="65" t="str">
        <f ca="1">OFFSET(总课程表!AN$3,ROW()*2-6,)</f>
        <v>政治</v>
      </c>
      <c r="AO11" s="73" t="str">
        <f ca="1">OFFSET(总课程表!AO$3,ROW()*2-6,)</f>
        <v>安/书</v>
      </c>
      <c r="AQ11" s="58" t="b">
        <f t="array" aca="1" ref="AQ11" ca="1">SUMPRODUCT((B11:AO11=班级总表0!B11:AO11)*1)=40</f>
        <v>1</v>
      </c>
      <c r="AR11" s="59" t="str">
        <f t="shared" ca="1" si="1"/>
        <v>七8</v>
      </c>
      <c r="AS11" s="59" t="str">
        <f t="shared" ca="1" si="0"/>
        <v>七8</v>
      </c>
      <c r="AT11" s="59" t="str">
        <f t="shared" ca="1" si="0"/>
        <v>七8</v>
      </c>
      <c r="AU11" s="59" t="str">
        <f t="shared" ca="1" si="0"/>
        <v>七8</v>
      </c>
      <c r="AV11" s="59" t="str">
        <f t="shared" ca="1" si="0"/>
        <v>七8</v>
      </c>
      <c r="AW11" s="16"/>
    </row>
    <row r="12" spans="1:49" ht="20.149999999999999" customHeight="1" x14ac:dyDescent="0.15">
      <c r="A12" s="68" t="str">
        <f ca="1">OFFSET(总课程表!A$3,ROW()*2-6,)</f>
        <v>七9</v>
      </c>
      <c r="B12" s="64" t="str">
        <f ca="1">OFFSET(总课程表!B$3,ROW()*2-6,)</f>
        <v>数学</v>
      </c>
      <c r="C12" s="65" t="str">
        <f ca="1">OFFSET(总课程表!C$3,ROW()*2-6,)</f>
        <v>外语</v>
      </c>
      <c r="D12" s="65" t="str">
        <f ca="1">OFFSET(总课程表!D$3,ROW()*2-6,)</f>
        <v>语文</v>
      </c>
      <c r="E12" s="66" t="str">
        <f ca="1">OFFSET(总课程表!E$3,ROW()*2-6,)</f>
        <v>音乐</v>
      </c>
      <c r="F12" s="64" t="str">
        <f ca="1">OFFSET(总课程表!F$3,ROW()*2-6,)</f>
        <v>信息</v>
      </c>
      <c r="G12" s="65" t="str">
        <f ca="1">OFFSET(总课程表!G$3,ROW()*2-6,)</f>
        <v>地理</v>
      </c>
      <c r="H12" s="65" t="str">
        <f ca="1">OFFSET(总课程表!H$3,ROW()*2-6,)</f>
        <v>综实</v>
      </c>
      <c r="I12" s="73" t="str">
        <f ca="1">OFFSET(总课程表!I$3,ROW()*2-6,)</f>
        <v>活动</v>
      </c>
      <c r="J12" s="64" t="str">
        <f ca="1">OFFSET(总课程表!J$3,ROW()*2-6,)</f>
        <v>外语</v>
      </c>
      <c r="K12" s="65" t="str">
        <f ca="1">OFFSET(总课程表!K$3,ROW()*2-6,)</f>
        <v>语文</v>
      </c>
      <c r="L12" s="65" t="str">
        <f ca="1">OFFSET(总课程表!L$3,ROW()*2-6,)</f>
        <v>生物</v>
      </c>
      <c r="M12" s="66" t="str">
        <f ca="1">OFFSET(总课程表!M$3,ROW()*2-6,)</f>
        <v>数学</v>
      </c>
      <c r="N12" s="64" t="str">
        <f ca="1">OFFSET(总课程表!N$3,ROW()*2-6,)</f>
        <v>历史</v>
      </c>
      <c r="O12" s="65" t="str">
        <f ca="1">OFFSET(总课程表!O$3,ROW()*2-6,)</f>
        <v>体育</v>
      </c>
      <c r="P12" s="65" t="str">
        <f ca="1">OFFSET(总课程表!P$3,ROW()*2-6,)</f>
        <v>信息</v>
      </c>
      <c r="Q12" s="73" t="str">
        <f ca="1">OFFSET(总课程表!Q$3,ROW()*2-6,)</f>
        <v>安/书</v>
      </c>
      <c r="R12" s="64" t="str">
        <f ca="1">OFFSET(总课程表!R$3,ROW()*2-6,)</f>
        <v>数学</v>
      </c>
      <c r="S12" s="65" t="str">
        <f ca="1">OFFSET(总课程表!S$3,ROW()*2-6,)</f>
        <v>外语</v>
      </c>
      <c r="T12" s="65" t="str">
        <f ca="1">OFFSET(总课程表!T$3,ROW()*2-6,)</f>
        <v>生物</v>
      </c>
      <c r="U12" s="66" t="str">
        <f ca="1">OFFSET(总课程表!U$3,ROW()*2-6,)</f>
        <v>体育</v>
      </c>
      <c r="V12" s="64" t="str">
        <f ca="1">OFFSET(总课程表!V$3,ROW()*2-6,)</f>
        <v>语文</v>
      </c>
      <c r="W12" s="65" t="str">
        <f ca="1">OFFSET(总课程表!W$3,ROW()*2-6,)</f>
        <v>班会</v>
      </c>
      <c r="X12" s="65" t="str">
        <f ca="1">OFFSET(总课程表!X$3,ROW()*2-6,)</f>
        <v>选修</v>
      </c>
      <c r="Y12" s="73" t="str">
        <f ca="1">OFFSET(总课程表!Y$3,ROW()*2-6,)</f>
        <v>自习</v>
      </c>
      <c r="Z12" s="64" t="str">
        <f ca="1">OFFSET(总课程表!Z$3,ROW()*2-6,)</f>
        <v>外语</v>
      </c>
      <c r="AA12" s="65" t="str">
        <f ca="1">OFFSET(总课程表!AA$3,ROW()*2-6,)</f>
        <v>语文</v>
      </c>
      <c r="AB12" s="65" t="str">
        <f ca="1">OFFSET(总课程表!AB$3,ROW()*2-6,)</f>
        <v>政治</v>
      </c>
      <c r="AC12" s="66" t="str">
        <f ca="1">OFFSET(总课程表!AC$3,ROW()*2-6,)</f>
        <v>数学</v>
      </c>
      <c r="AD12" s="64" t="str">
        <f ca="1">OFFSET(总课程表!AD$3,ROW()*2-6,)</f>
        <v>健康</v>
      </c>
      <c r="AE12" s="65" t="str">
        <f ca="1">OFFSET(总课程表!AE$3,ROW()*2-6,)</f>
        <v>地理</v>
      </c>
      <c r="AF12" s="65" t="str">
        <f ca="1">OFFSET(总课程表!AF$3,ROW()*2-6,)</f>
        <v>体育</v>
      </c>
      <c r="AG12" s="73" t="str">
        <f ca="1">OFFSET(总课程表!AG$3,ROW()*2-6,)</f>
        <v>民族</v>
      </c>
      <c r="AH12" s="64" t="str">
        <f ca="1">OFFSET(总课程表!AH$3,ROW()*2-6,)</f>
        <v>语文</v>
      </c>
      <c r="AI12" s="65" t="str">
        <f ca="1">OFFSET(总课程表!AI$3,ROW()*2-6,)</f>
        <v>数学</v>
      </c>
      <c r="AJ12" s="65" t="str">
        <f ca="1">OFFSET(总课程表!AJ$3,ROW()*2-6,)</f>
        <v>历史</v>
      </c>
      <c r="AK12" s="66" t="str">
        <f ca="1">OFFSET(总课程表!AK$3,ROW()*2-6,)</f>
        <v>地校1</v>
      </c>
      <c r="AL12" s="64" t="str">
        <f ca="1">OFFSET(总课程表!AL$3,ROW()*2-6,)</f>
        <v>美术</v>
      </c>
      <c r="AM12" s="65" t="str">
        <f ca="1">OFFSET(总课程表!AM$3,ROW()*2-6,)</f>
        <v>政治</v>
      </c>
      <c r="AN12" s="65" t="str">
        <f ca="1">OFFSET(总课程表!AN$3,ROW()*2-6,)</f>
        <v>生物</v>
      </c>
      <c r="AO12" s="73" t="str">
        <f ca="1">OFFSET(总课程表!AO$3,ROW()*2-6,)</f>
        <v>活动</v>
      </c>
      <c r="AQ12" s="58" t="b">
        <f t="array" aca="1" ref="AQ12" ca="1">SUMPRODUCT((B12:AO12=班级总表0!B12:AO12)*1)=40</f>
        <v>1</v>
      </c>
      <c r="AR12" s="59" t="str">
        <f t="shared" ca="1" si="1"/>
        <v>七9</v>
      </c>
      <c r="AS12" s="59" t="str">
        <f t="shared" ca="1" si="0"/>
        <v>七9</v>
      </c>
      <c r="AT12" s="59" t="str">
        <f t="shared" ca="1" si="0"/>
        <v>七9</v>
      </c>
      <c r="AU12" s="59" t="str">
        <f t="shared" ca="1" si="0"/>
        <v>七9</v>
      </c>
      <c r="AV12" s="59" t="str">
        <f t="shared" ca="1" si="0"/>
        <v>七9</v>
      </c>
      <c r="AW12" s="16"/>
    </row>
    <row r="13" spans="1:49" ht="20.149999999999999" customHeight="1" x14ac:dyDescent="0.15">
      <c r="A13" s="68" t="str">
        <f ca="1">OFFSET(总课程表!A$3,ROW()*2-6,)</f>
        <v>七10</v>
      </c>
      <c r="B13" s="64" t="str">
        <f ca="1">OFFSET(总课程表!B$3,ROW()*2-6,)</f>
        <v>地校1</v>
      </c>
      <c r="C13" s="65" t="str">
        <f ca="1">OFFSET(总课程表!C$3,ROW()*2-6,)</f>
        <v>数学</v>
      </c>
      <c r="D13" s="65" t="str">
        <f ca="1">OFFSET(总课程表!D$3,ROW()*2-6,)</f>
        <v>生物</v>
      </c>
      <c r="E13" s="66" t="str">
        <f ca="1">OFFSET(总课程表!E$3,ROW()*2-6,)</f>
        <v>体育</v>
      </c>
      <c r="F13" s="64" t="str">
        <f ca="1">OFFSET(总课程表!F$3,ROW()*2-6,)</f>
        <v>地理</v>
      </c>
      <c r="G13" s="65" t="str">
        <f ca="1">OFFSET(总课程表!G$3,ROW()*2-6,)</f>
        <v>语文</v>
      </c>
      <c r="H13" s="65" t="str">
        <f ca="1">OFFSET(总课程表!H$3,ROW()*2-6,)</f>
        <v>信息</v>
      </c>
      <c r="I13" s="73" t="str">
        <f ca="1">OFFSET(总课程表!I$3,ROW()*2-6,)</f>
        <v>安/书</v>
      </c>
      <c r="J13" s="64" t="str">
        <f ca="1">OFFSET(总课程表!J$3,ROW()*2-6,)</f>
        <v>语文</v>
      </c>
      <c r="K13" s="65" t="str">
        <f ca="1">OFFSET(总课程表!K$3,ROW()*2-6,)</f>
        <v>数学</v>
      </c>
      <c r="L13" s="65" t="str">
        <f ca="1">OFFSET(总课程表!L$3,ROW()*2-6,)</f>
        <v>美术</v>
      </c>
      <c r="M13" s="66" t="str">
        <f ca="1">OFFSET(总课程表!M$3,ROW()*2-6,)</f>
        <v>生物</v>
      </c>
      <c r="N13" s="64" t="str">
        <f ca="1">OFFSET(总课程表!N$3,ROW()*2-6,)</f>
        <v>政治</v>
      </c>
      <c r="O13" s="65" t="str">
        <f ca="1">OFFSET(总课程表!O$3,ROW()*2-6,)</f>
        <v>外语</v>
      </c>
      <c r="P13" s="65" t="str">
        <f ca="1">OFFSET(总课程表!P$3,ROW()*2-6,)</f>
        <v>健康</v>
      </c>
      <c r="Q13" s="73" t="str">
        <f ca="1">OFFSET(总课程表!Q$3,ROW()*2-6,)</f>
        <v>活动</v>
      </c>
      <c r="R13" s="64" t="str">
        <f ca="1">OFFSET(总课程表!R$3,ROW()*2-6,)</f>
        <v>外语</v>
      </c>
      <c r="S13" s="65" t="str">
        <f ca="1">OFFSET(总课程表!S$3,ROW()*2-6,)</f>
        <v>语文</v>
      </c>
      <c r="T13" s="65" t="str">
        <f ca="1">OFFSET(总课程表!T$3,ROW()*2-6,)</f>
        <v>数学</v>
      </c>
      <c r="U13" s="66" t="str">
        <f ca="1">OFFSET(总课程表!U$3,ROW()*2-6,)</f>
        <v>信息</v>
      </c>
      <c r="V13" s="64" t="str">
        <f ca="1">OFFSET(总课程表!V$3,ROW()*2-6,)</f>
        <v>历史</v>
      </c>
      <c r="W13" s="65" t="str">
        <f ca="1">OFFSET(总课程表!W$3,ROW()*2-6,)</f>
        <v>班会</v>
      </c>
      <c r="X13" s="65" t="str">
        <f ca="1">OFFSET(总课程表!X$3,ROW()*2-6,)</f>
        <v>选修</v>
      </c>
      <c r="Y13" s="73" t="str">
        <f ca="1">OFFSET(总课程表!Y$3,ROW()*2-6,)</f>
        <v>活动</v>
      </c>
      <c r="Z13" s="64" t="str">
        <f ca="1">OFFSET(总课程表!Z$3,ROW()*2-6,)</f>
        <v>语文</v>
      </c>
      <c r="AA13" s="65" t="str">
        <f ca="1">OFFSET(总课程表!AA$3,ROW()*2-6,)</f>
        <v>数学</v>
      </c>
      <c r="AB13" s="65" t="str">
        <f ca="1">OFFSET(总课程表!AB$3,ROW()*2-6,)</f>
        <v>生物</v>
      </c>
      <c r="AC13" s="66" t="str">
        <f ca="1">OFFSET(总课程表!AC$3,ROW()*2-6,)</f>
        <v>外语</v>
      </c>
      <c r="AD13" s="64" t="str">
        <f ca="1">OFFSET(总课程表!AD$3,ROW()*2-6,)</f>
        <v>政治</v>
      </c>
      <c r="AE13" s="65" t="str">
        <f ca="1">OFFSET(总课程表!AE$3,ROW()*2-6,)</f>
        <v>体育</v>
      </c>
      <c r="AF13" s="65" t="str">
        <f ca="1">OFFSET(总课程表!AF$3,ROW()*2-6,)</f>
        <v>地理</v>
      </c>
      <c r="AG13" s="73" t="str">
        <f ca="1">OFFSET(总课程表!AG$3,ROW()*2-6,)</f>
        <v>民族</v>
      </c>
      <c r="AH13" s="64" t="str">
        <f ca="1">OFFSET(总课程表!AH$3,ROW()*2-6,)</f>
        <v>数学</v>
      </c>
      <c r="AI13" s="65" t="str">
        <f ca="1">OFFSET(总课程表!AI$3,ROW()*2-6,)</f>
        <v>外语</v>
      </c>
      <c r="AJ13" s="65" t="str">
        <f ca="1">OFFSET(总课程表!AJ$3,ROW()*2-6,)</f>
        <v>体育</v>
      </c>
      <c r="AK13" s="66" t="str">
        <f ca="1">OFFSET(总课程表!AK$3,ROW()*2-6,)</f>
        <v>音乐</v>
      </c>
      <c r="AL13" s="64" t="str">
        <f ca="1">OFFSET(总课程表!AL$3,ROW()*2-6,)</f>
        <v>语文</v>
      </c>
      <c r="AM13" s="65" t="str">
        <f ca="1">OFFSET(总课程表!AM$3,ROW()*2-6,)</f>
        <v>综实</v>
      </c>
      <c r="AN13" s="65" t="str">
        <f ca="1">OFFSET(总课程表!AN$3,ROW()*2-6,)</f>
        <v>历史</v>
      </c>
      <c r="AO13" s="73" t="str">
        <f ca="1">OFFSET(总课程表!AO$3,ROW()*2-6,)</f>
        <v>自习</v>
      </c>
      <c r="AQ13" s="58" t="b">
        <f t="array" aca="1" ref="AQ13" ca="1">SUMPRODUCT((B13:AO13=班级总表0!B13:AO13)*1)=40</f>
        <v>1</v>
      </c>
      <c r="AR13" s="59" t="str">
        <f t="shared" ca="1" si="1"/>
        <v>七10</v>
      </c>
      <c r="AS13" s="59" t="str">
        <f t="shared" ca="1" si="0"/>
        <v>七10</v>
      </c>
      <c r="AT13" s="59" t="str">
        <f t="shared" ca="1" si="0"/>
        <v>七10</v>
      </c>
      <c r="AU13" s="59" t="str">
        <f t="shared" ca="1" si="0"/>
        <v>七10</v>
      </c>
      <c r="AV13" s="59" t="str">
        <f t="shared" ca="1" si="0"/>
        <v>七10</v>
      </c>
      <c r="AW13" s="16"/>
    </row>
    <row r="14" spans="1:49" ht="20.149999999999999" customHeight="1" x14ac:dyDescent="0.15">
      <c r="A14" s="68" t="str">
        <f ca="1">OFFSET(总课程表!A$3,ROW()*2-6,)</f>
        <v>八1</v>
      </c>
      <c r="B14" s="64" t="str">
        <f ca="1">OFFSET(总课程表!B$3,ROW()*2-6,)</f>
        <v>语文</v>
      </c>
      <c r="C14" s="65" t="str">
        <f ca="1">OFFSET(总课程表!C$3,ROW()*2-6,)</f>
        <v>数学</v>
      </c>
      <c r="D14" s="65" t="str">
        <f ca="1">OFFSET(总课程表!D$3,ROW()*2-6,)</f>
        <v>信息</v>
      </c>
      <c r="E14" s="66" t="str">
        <f ca="1">OFFSET(总课程表!E$3,ROW()*2-6,)</f>
        <v>外语</v>
      </c>
      <c r="F14" s="64" t="str">
        <f ca="1">OFFSET(总课程表!F$3,ROW()*2-6,)</f>
        <v>生物</v>
      </c>
      <c r="G14" s="65" t="str">
        <f ca="1">OFFSET(总课程表!G$3,ROW()*2-6,)</f>
        <v>历史</v>
      </c>
      <c r="H14" s="65" t="str">
        <f ca="1">OFFSET(总课程表!H$3,ROW()*2-6,)</f>
        <v>物理</v>
      </c>
      <c r="I14" s="73" t="str">
        <f ca="1">OFFSET(总课程表!I$3,ROW()*2-6,)</f>
        <v>活动</v>
      </c>
      <c r="J14" s="64" t="str">
        <f ca="1">OFFSET(总课程表!J$3,ROW()*2-6,)</f>
        <v>地校1</v>
      </c>
      <c r="K14" s="65" t="str">
        <f ca="1">OFFSET(总课程表!K$3,ROW()*2-6,)</f>
        <v>语文</v>
      </c>
      <c r="L14" s="65" t="str">
        <f ca="1">OFFSET(总课程表!L$3,ROW()*2-6,)</f>
        <v>数学</v>
      </c>
      <c r="M14" s="66" t="str">
        <f ca="1">OFFSET(总课程表!M$3,ROW()*2-6,)</f>
        <v>体育</v>
      </c>
      <c r="N14" s="64" t="str">
        <f ca="1">OFFSET(总课程表!N$3,ROW()*2-6,)</f>
        <v>政治</v>
      </c>
      <c r="O14" s="65" t="str">
        <f ca="1">OFFSET(总课程表!O$3,ROW()*2-6,)</f>
        <v>生物</v>
      </c>
      <c r="P14" s="65" t="str">
        <f ca="1">OFFSET(总课程表!P$3,ROW()*2-6,)</f>
        <v>地理</v>
      </c>
      <c r="Q14" s="73" t="str">
        <f ca="1">OFFSET(总课程表!Q$3,ROW()*2-6,)</f>
        <v>心理</v>
      </c>
      <c r="R14" s="64" t="str">
        <f ca="1">OFFSET(总课程表!R$3,ROW()*2-6,)</f>
        <v>数学</v>
      </c>
      <c r="S14" s="65" t="str">
        <f ca="1">OFFSET(总课程表!S$3,ROW()*2-6,)</f>
        <v>物理</v>
      </c>
      <c r="T14" s="65" t="str">
        <f ca="1">OFFSET(总课程表!T$3,ROW()*2-6,)</f>
        <v>外语</v>
      </c>
      <c r="U14" s="66" t="str">
        <f ca="1">OFFSET(总课程表!U$3,ROW()*2-6,)</f>
        <v>美术</v>
      </c>
      <c r="V14" s="64" t="str">
        <f ca="1">OFFSET(总课程表!V$3,ROW()*2-6,)</f>
        <v>语文</v>
      </c>
      <c r="W14" s="65" t="str">
        <f ca="1">OFFSET(总课程表!W$3,ROW()*2-6,)</f>
        <v>班会</v>
      </c>
      <c r="X14" s="65" t="str">
        <f ca="1">OFFSET(总课程表!X$3,ROW()*2-6,)</f>
        <v>选修</v>
      </c>
      <c r="Y14" s="73" t="str">
        <f ca="1">OFFSET(总课程表!Y$3,ROW()*2-6,)</f>
        <v>活动</v>
      </c>
      <c r="Z14" s="64" t="str">
        <f ca="1">OFFSET(总课程表!Z$3,ROW()*2-6,)</f>
        <v>数学</v>
      </c>
      <c r="AA14" s="65" t="str">
        <f ca="1">OFFSET(总课程表!AA$3,ROW()*2-6,)</f>
        <v>外语</v>
      </c>
      <c r="AB14" s="65" t="str">
        <f ca="1">OFFSET(总课程表!AB$3,ROW()*2-6,)</f>
        <v>语文</v>
      </c>
      <c r="AC14" s="66" t="str">
        <f ca="1">OFFSET(总课程表!AC$3,ROW()*2-6,)</f>
        <v>历史</v>
      </c>
      <c r="AD14" s="64" t="str">
        <f ca="1">OFFSET(总课程表!AD$3,ROW()*2-6,)</f>
        <v>体育</v>
      </c>
      <c r="AE14" s="65" t="str">
        <f ca="1">OFFSET(总课程表!AE$3,ROW()*2-6,)</f>
        <v>音乐</v>
      </c>
      <c r="AF14" s="65" t="str">
        <f ca="1">OFFSET(总课程表!AF$3,ROW()*2-6,)</f>
        <v>信息</v>
      </c>
      <c r="AG14" s="73" t="str">
        <f ca="1">OFFSET(总课程表!AG$3,ROW()*2-6,)</f>
        <v>自习</v>
      </c>
      <c r="AH14" s="64" t="str">
        <f ca="1">OFFSET(总课程表!AH$3,ROW()*2-6,)</f>
        <v>外语</v>
      </c>
      <c r="AI14" s="65" t="str">
        <f ca="1">OFFSET(总课程表!AI$3,ROW()*2-6,)</f>
        <v>语文</v>
      </c>
      <c r="AJ14" s="65" t="str">
        <f ca="1">OFFSET(总课程表!AJ$3,ROW()*2-6,)</f>
        <v>体育</v>
      </c>
      <c r="AK14" s="66" t="str">
        <f ca="1">OFFSET(总课程表!AK$3,ROW()*2-6,)</f>
        <v>数学</v>
      </c>
      <c r="AL14" s="64" t="str">
        <f ca="1">OFFSET(总课程表!AL$3,ROW()*2-6,)</f>
        <v>物理</v>
      </c>
      <c r="AM14" s="65" t="str">
        <f ca="1">OFFSET(总课程表!AM$3,ROW()*2-6,)</f>
        <v>政治</v>
      </c>
      <c r="AN14" s="65" t="str">
        <f ca="1">OFFSET(总课程表!AN$3,ROW()*2-6,)</f>
        <v>地理</v>
      </c>
      <c r="AO14" s="73" t="str">
        <f ca="1">OFFSET(总课程表!AO$3,ROW()*2-6,)</f>
        <v>自习</v>
      </c>
      <c r="AQ14" s="58" t="b">
        <f t="array" aca="1" ref="AQ14" ca="1">SUMPRODUCT((B14:AO14=班级总表0!B14:AO14)*1)=40</f>
        <v>1</v>
      </c>
      <c r="AR14" s="59" t="str">
        <f t="shared" ca="1" si="1"/>
        <v>八1</v>
      </c>
      <c r="AS14" s="59" t="str">
        <f t="shared" ca="1" si="0"/>
        <v>八1</v>
      </c>
      <c r="AT14" s="59" t="str">
        <f t="shared" ca="1" si="0"/>
        <v>八1</v>
      </c>
      <c r="AU14" s="59" t="str">
        <f t="shared" ca="1" si="0"/>
        <v>八1</v>
      </c>
      <c r="AV14" s="59" t="str">
        <f t="shared" ca="1" si="0"/>
        <v>八1</v>
      </c>
      <c r="AW14" s="16"/>
    </row>
    <row r="15" spans="1:49" ht="20.149999999999999" customHeight="1" x14ac:dyDescent="0.15">
      <c r="A15" s="68" t="str">
        <f ca="1">OFFSET(总课程表!A$3,ROW()*2-6,)</f>
        <v>八2</v>
      </c>
      <c r="B15" s="64" t="str">
        <f ca="1">OFFSET(总课程表!B$3,ROW()*2-6,)</f>
        <v>政治</v>
      </c>
      <c r="C15" s="65" t="str">
        <f ca="1">OFFSET(总课程表!C$3,ROW()*2-6,)</f>
        <v>语文</v>
      </c>
      <c r="D15" s="65" t="str">
        <f ca="1">OFFSET(总课程表!D$3,ROW()*2-6,)</f>
        <v>数学</v>
      </c>
      <c r="E15" s="66" t="str">
        <f ca="1">OFFSET(总课程表!E$3,ROW()*2-6,)</f>
        <v>物理</v>
      </c>
      <c r="F15" s="64" t="str">
        <f ca="1">OFFSET(总课程表!F$3,ROW()*2-6,)</f>
        <v>地理</v>
      </c>
      <c r="G15" s="65" t="str">
        <f ca="1">OFFSET(总课程表!G$3,ROW()*2-6,)</f>
        <v>外语</v>
      </c>
      <c r="H15" s="65" t="str">
        <f ca="1">OFFSET(总课程表!H$3,ROW()*2-6,)</f>
        <v>历史</v>
      </c>
      <c r="I15" s="73" t="str">
        <f ca="1">OFFSET(总课程表!I$3,ROW()*2-6,)</f>
        <v>活动</v>
      </c>
      <c r="J15" s="64" t="str">
        <f ca="1">OFFSET(总课程表!J$3,ROW()*2-6,)</f>
        <v>数学</v>
      </c>
      <c r="K15" s="65" t="str">
        <f ca="1">OFFSET(总课程表!K$3,ROW()*2-6,)</f>
        <v>生物</v>
      </c>
      <c r="L15" s="65" t="str">
        <f ca="1">OFFSET(总课程表!L$3,ROW()*2-6,)</f>
        <v>物理</v>
      </c>
      <c r="M15" s="66" t="str">
        <f ca="1">OFFSET(总课程表!M$3,ROW()*2-6,)</f>
        <v>音乐</v>
      </c>
      <c r="N15" s="64" t="str">
        <f ca="1">OFFSET(总课程表!N$3,ROW()*2-6,)</f>
        <v>语文</v>
      </c>
      <c r="O15" s="65" t="str">
        <f ca="1">OFFSET(总课程表!O$3,ROW()*2-6,)</f>
        <v>体育</v>
      </c>
      <c r="P15" s="65" t="str">
        <f ca="1">OFFSET(总课程表!P$3,ROW()*2-6,)</f>
        <v>外语</v>
      </c>
      <c r="Q15" s="73" t="str">
        <f ca="1">OFFSET(总课程表!Q$3,ROW()*2-6,)</f>
        <v>自习</v>
      </c>
      <c r="R15" s="64" t="str">
        <f ca="1">OFFSET(总课程表!R$3,ROW()*2-6,)</f>
        <v>语文</v>
      </c>
      <c r="S15" s="65" t="str">
        <f ca="1">OFFSET(总课程表!S$3,ROW()*2-6,)</f>
        <v>数学</v>
      </c>
      <c r="T15" s="65" t="str">
        <f ca="1">OFFSET(总课程表!T$3,ROW()*2-6,)</f>
        <v>历史</v>
      </c>
      <c r="U15" s="66" t="str">
        <f ca="1">OFFSET(总课程表!U$3,ROW()*2-6,)</f>
        <v>外语</v>
      </c>
      <c r="V15" s="64" t="str">
        <f ca="1">OFFSET(总课程表!V$3,ROW()*2-6,)</f>
        <v>信息</v>
      </c>
      <c r="W15" s="65" t="str">
        <f ca="1">OFFSET(总课程表!W$3,ROW()*2-6,)</f>
        <v>班会</v>
      </c>
      <c r="X15" s="65" t="str">
        <f ca="1">OFFSET(总课程表!X$3,ROW()*2-6,)</f>
        <v>选修</v>
      </c>
      <c r="Y15" s="73" t="str">
        <f ca="1">OFFSET(总课程表!Y$3,ROW()*2-6,)</f>
        <v>活动</v>
      </c>
      <c r="Z15" s="64" t="str">
        <f ca="1">OFFSET(总课程表!Z$3,ROW()*2-6,)</f>
        <v>数学</v>
      </c>
      <c r="AA15" s="65" t="str">
        <f ca="1">OFFSET(总课程表!AA$3,ROW()*2-6,)</f>
        <v>语文</v>
      </c>
      <c r="AB15" s="65" t="str">
        <f ca="1">OFFSET(总课程表!AB$3,ROW()*2-6,)</f>
        <v>地理</v>
      </c>
      <c r="AC15" s="66" t="str">
        <f ca="1">OFFSET(总课程表!AC$3,ROW()*2-6,)</f>
        <v>体育</v>
      </c>
      <c r="AD15" s="64" t="str">
        <f ca="1">OFFSET(总课程表!AD$3,ROW()*2-6,)</f>
        <v>信息</v>
      </c>
      <c r="AE15" s="65" t="str">
        <f ca="1">OFFSET(总课程表!AE$3,ROW()*2-6,)</f>
        <v>心理</v>
      </c>
      <c r="AF15" s="65" t="str">
        <f ca="1">OFFSET(总课程表!AF$3,ROW()*2-6,)</f>
        <v>地校1</v>
      </c>
      <c r="AG15" s="73" t="str">
        <f ca="1">OFFSET(总课程表!AG$3,ROW()*2-6,)</f>
        <v>美术</v>
      </c>
      <c r="AH15" s="64" t="str">
        <f ca="1">OFFSET(总课程表!AH$3,ROW()*2-6,)</f>
        <v>数学</v>
      </c>
      <c r="AI15" s="65" t="str">
        <f ca="1">OFFSET(总课程表!AI$3,ROW()*2-6,)</f>
        <v>外语</v>
      </c>
      <c r="AJ15" s="65" t="str">
        <f ca="1">OFFSET(总课程表!AJ$3,ROW()*2-6,)</f>
        <v>语文</v>
      </c>
      <c r="AK15" s="66" t="str">
        <f ca="1">OFFSET(总课程表!AK$3,ROW()*2-6,)</f>
        <v>政治</v>
      </c>
      <c r="AL15" s="64" t="str">
        <f ca="1">OFFSET(总课程表!AL$3,ROW()*2-6,)</f>
        <v>生物</v>
      </c>
      <c r="AM15" s="65" t="str">
        <f ca="1">OFFSET(总课程表!AM$3,ROW()*2-6,)</f>
        <v>物理</v>
      </c>
      <c r="AN15" s="65" t="str">
        <f ca="1">OFFSET(总课程表!AN$3,ROW()*2-6,)</f>
        <v>体育</v>
      </c>
      <c r="AO15" s="73" t="str">
        <f ca="1">OFFSET(总课程表!AO$3,ROW()*2-6,)</f>
        <v>自习</v>
      </c>
      <c r="AQ15" s="58" t="b">
        <f t="array" aca="1" ref="AQ15" ca="1">SUMPRODUCT((B15:AO15=班级总表0!B15:AO15)*1)=40</f>
        <v>1</v>
      </c>
      <c r="AR15" s="59" t="str">
        <f t="shared" ca="1" si="1"/>
        <v>八2</v>
      </c>
      <c r="AS15" s="59" t="str">
        <f t="shared" ca="1" si="0"/>
        <v>八2</v>
      </c>
      <c r="AT15" s="59" t="str">
        <f t="shared" ca="1" si="0"/>
        <v>八2</v>
      </c>
      <c r="AU15" s="59" t="str">
        <f t="shared" ca="1" si="0"/>
        <v>八2</v>
      </c>
      <c r="AV15" s="59" t="str">
        <f t="shared" ca="1" si="0"/>
        <v>八2</v>
      </c>
      <c r="AW15" s="16"/>
    </row>
    <row r="16" spans="1:49" ht="20.149999999999999" customHeight="1" x14ac:dyDescent="0.15">
      <c r="A16" s="68" t="str">
        <f ca="1">OFFSET(总课程表!A$3,ROW()*2-6,)</f>
        <v>八3</v>
      </c>
      <c r="B16" s="64" t="str">
        <f ca="1">OFFSET(总课程表!B$3,ROW()*2-6,)</f>
        <v>外语</v>
      </c>
      <c r="C16" s="65" t="str">
        <f ca="1">OFFSET(总课程表!C$3,ROW()*2-6,)</f>
        <v>数学</v>
      </c>
      <c r="D16" s="65" t="str">
        <f ca="1">OFFSET(总课程表!D$3,ROW()*2-6,)</f>
        <v>历史</v>
      </c>
      <c r="E16" s="66" t="str">
        <f ca="1">OFFSET(总课程表!E$3,ROW()*2-6,)</f>
        <v>物理</v>
      </c>
      <c r="F16" s="64" t="str">
        <f ca="1">OFFSET(总课程表!F$3,ROW()*2-6,)</f>
        <v>体育</v>
      </c>
      <c r="G16" s="65" t="str">
        <f ca="1">OFFSET(总课程表!G$3,ROW()*2-6,)</f>
        <v>语文</v>
      </c>
      <c r="H16" s="65" t="str">
        <f ca="1">OFFSET(总课程表!H$3,ROW()*2-6,)</f>
        <v>政治</v>
      </c>
      <c r="I16" s="73" t="str">
        <f ca="1">OFFSET(总课程表!I$3,ROW()*2-6,)</f>
        <v>自习</v>
      </c>
      <c r="J16" s="64" t="str">
        <f ca="1">OFFSET(总课程表!J$3,ROW()*2-6,)</f>
        <v>物理</v>
      </c>
      <c r="K16" s="65" t="str">
        <f ca="1">OFFSET(总课程表!K$3,ROW()*2-6,)</f>
        <v>数学</v>
      </c>
      <c r="L16" s="65" t="str">
        <f ca="1">OFFSET(总课程表!L$3,ROW()*2-6,)</f>
        <v>音乐</v>
      </c>
      <c r="M16" s="66" t="str">
        <f ca="1">OFFSET(总课程表!M$3,ROW()*2-6,)</f>
        <v>语文</v>
      </c>
      <c r="N16" s="64" t="str">
        <f ca="1">OFFSET(总课程表!N$3,ROW()*2-6,)</f>
        <v>地理</v>
      </c>
      <c r="O16" s="65" t="str">
        <f ca="1">OFFSET(总课程表!O$3,ROW()*2-6,)</f>
        <v>信息</v>
      </c>
      <c r="P16" s="65" t="str">
        <f ca="1">OFFSET(总课程表!P$3,ROW()*2-6,)</f>
        <v>地校1</v>
      </c>
      <c r="Q16" s="73" t="str">
        <f ca="1">OFFSET(总课程表!Q$3,ROW()*2-6,)</f>
        <v>活动</v>
      </c>
      <c r="R16" s="64" t="str">
        <f ca="1">OFFSET(总课程表!R$3,ROW()*2-6,)</f>
        <v>数学</v>
      </c>
      <c r="S16" s="65" t="str">
        <f ca="1">OFFSET(总课程表!S$3,ROW()*2-6,)</f>
        <v>语文</v>
      </c>
      <c r="T16" s="65" t="str">
        <f ca="1">OFFSET(总课程表!T$3,ROW()*2-6,)</f>
        <v>生物</v>
      </c>
      <c r="U16" s="66" t="str">
        <f ca="1">OFFSET(总课程表!U$3,ROW()*2-6,)</f>
        <v>外语</v>
      </c>
      <c r="V16" s="64" t="str">
        <f ca="1">OFFSET(总课程表!V$3,ROW()*2-6,)</f>
        <v>体育</v>
      </c>
      <c r="W16" s="65" t="str">
        <f ca="1">OFFSET(总课程表!W$3,ROW()*2-6,)</f>
        <v>班会</v>
      </c>
      <c r="X16" s="65" t="str">
        <f ca="1">OFFSET(总课程表!X$3,ROW()*2-6,)</f>
        <v>选修</v>
      </c>
      <c r="Y16" s="73" t="str">
        <f ca="1">OFFSET(总课程表!Y$3,ROW()*2-6,)</f>
        <v>心理</v>
      </c>
      <c r="Z16" s="64" t="str">
        <f ca="1">OFFSET(总课程表!Z$3,ROW()*2-6,)</f>
        <v>语文</v>
      </c>
      <c r="AA16" s="65" t="str">
        <f ca="1">OFFSET(总课程表!AA$3,ROW()*2-6,)</f>
        <v>数学</v>
      </c>
      <c r="AB16" s="65" t="str">
        <f ca="1">OFFSET(总课程表!AB$3,ROW()*2-6,)</f>
        <v>体育</v>
      </c>
      <c r="AC16" s="66" t="str">
        <f ca="1">OFFSET(总课程表!AC$3,ROW()*2-6,)</f>
        <v>物理</v>
      </c>
      <c r="AD16" s="64" t="str">
        <f ca="1">OFFSET(总课程表!AD$3,ROW()*2-6,)</f>
        <v>政治</v>
      </c>
      <c r="AE16" s="65" t="str">
        <f ca="1">OFFSET(总课程表!AE$3,ROW()*2-6,)</f>
        <v>外语</v>
      </c>
      <c r="AF16" s="65" t="str">
        <f ca="1">OFFSET(总课程表!AF$3,ROW()*2-6,)</f>
        <v>美术</v>
      </c>
      <c r="AG16" s="73" t="str">
        <f ca="1">OFFSET(总课程表!AG$3,ROW()*2-6,)</f>
        <v>自习</v>
      </c>
      <c r="AH16" s="64" t="str">
        <f ca="1">OFFSET(总课程表!AH$3,ROW()*2-6,)</f>
        <v>语文</v>
      </c>
      <c r="AI16" s="65" t="str">
        <f ca="1">OFFSET(总课程表!AI$3,ROW()*2-6,)</f>
        <v>外语</v>
      </c>
      <c r="AJ16" s="65" t="str">
        <f ca="1">OFFSET(总课程表!AJ$3,ROW()*2-6,)</f>
        <v>生物</v>
      </c>
      <c r="AK16" s="66" t="str">
        <f ca="1">OFFSET(总课程表!AK$3,ROW()*2-6,)</f>
        <v>数学</v>
      </c>
      <c r="AL16" s="64" t="str">
        <f ca="1">OFFSET(总课程表!AL$3,ROW()*2-6,)</f>
        <v>地理</v>
      </c>
      <c r="AM16" s="65" t="str">
        <f ca="1">OFFSET(总课程表!AM$3,ROW()*2-6,)</f>
        <v>信息</v>
      </c>
      <c r="AN16" s="65" t="str">
        <f ca="1">OFFSET(总课程表!AN$3,ROW()*2-6,)</f>
        <v>历史</v>
      </c>
      <c r="AO16" s="73" t="str">
        <f ca="1">OFFSET(总课程表!AO$3,ROW()*2-6,)</f>
        <v>活动</v>
      </c>
      <c r="AQ16" s="58" t="b">
        <f t="array" aca="1" ref="AQ16" ca="1">SUMPRODUCT((B16:AO16=班级总表0!B16:AO16)*1)=40</f>
        <v>1</v>
      </c>
      <c r="AR16" s="59" t="str">
        <f t="shared" ca="1" si="1"/>
        <v>八3</v>
      </c>
      <c r="AS16" s="59" t="str">
        <f t="shared" ca="1" si="0"/>
        <v>八3</v>
      </c>
      <c r="AT16" s="59" t="str">
        <f t="shared" ca="1" si="0"/>
        <v>八3</v>
      </c>
      <c r="AU16" s="59" t="str">
        <f t="shared" ca="1" si="0"/>
        <v>八3</v>
      </c>
      <c r="AV16" s="59" t="str">
        <f t="shared" ca="1" si="0"/>
        <v>八3</v>
      </c>
      <c r="AW16" s="16"/>
    </row>
    <row r="17" spans="1:49" ht="20.149999999999999" customHeight="1" x14ac:dyDescent="0.15">
      <c r="A17" s="68" t="str">
        <f ca="1">OFFSET(总课程表!A$3,ROW()*2-6,)</f>
        <v>八4</v>
      </c>
      <c r="B17" s="64" t="str">
        <f ca="1">OFFSET(总课程表!B$3,ROW()*2-6,)</f>
        <v>语文</v>
      </c>
      <c r="C17" s="65" t="str">
        <f ca="1">OFFSET(总课程表!C$3,ROW()*2-6,)</f>
        <v>数学</v>
      </c>
      <c r="D17" s="65" t="str">
        <f ca="1">OFFSET(总课程表!D$3,ROW()*2-6,)</f>
        <v>政治</v>
      </c>
      <c r="E17" s="66" t="str">
        <f ca="1">OFFSET(总课程表!E$3,ROW()*2-6,)</f>
        <v>物理</v>
      </c>
      <c r="F17" s="64" t="str">
        <f ca="1">OFFSET(总课程表!F$3,ROW()*2-6,)</f>
        <v>美术</v>
      </c>
      <c r="G17" s="65" t="str">
        <f ca="1">OFFSET(总课程表!G$3,ROW()*2-6,)</f>
        <v>体育</v>
      </c>
      <c r="H17" s="65" t="str">
        <f ca="1">OFFSET(总课程表!H$3,ROW()*2-6,)</f>
        <v>外语</v>
      </c>
      <c r="I17" s="73" t="str">
        <f ca="1">OFFSET(总课程表!I$3,ROW()*2-6,)</f>
        <v>心理</v>
      </c>
      <c r="J17" s="64" t="str">
        <f ca="1">OFFSET(总课程表!J$3,ROW()*2-6,)</f>
        <v>外语</v>
      </c>
      <c r="K17" s="65" t="str">
        <f ca="1">OFFSET(总课程表!K$3,ROW()*2-6,)</f>
        <v>数学</v>
      </c>
      <c r="L17" s="65" t="str">
        <f ca="1">OFFSET(总课程表!L$3,ROW()*2-6,)</f>
        <v>地理</v>
      </c>
      <c r="M17" s="66" t="str">
        <f ca="1">OFFSET(总课程表!M$3,ROW()*2-6,)</f>
        <v>生物</v>
      </c>
      <c r="N17" s="64" t="str">
        <f ca="1">OFFSET(总课程表!N$3,ROW()*2-6,)</f>
        <v>语文</v>
      </c>
      <c r="O17" s="65" t="str">
        <f ca="1">OFFSET(总课程表!O$3,ROW()*2-6,)</f>
        <v>自习</v>
      </c>
      <c r="P17" s="65" t="str">
        <f ca="1">OFFSET(总课程表!P$3,ROW()*2-6,)</f>
        <v>体育</v>
      </c>
      <c r="Q17" s="73" t="str">
        <f ca="1">OFFSET(总课程表!Q$3,ROW()*2-6,)</f>
        <v>历史</v>
      </c>
      <c r="R17" s="64" t="str">
        <f ca="1">OFFSET(总课程表!R$3,ROW()*2-6,)</f>
        <v>数学</v>
      </c>
      <c r="S17" s="65" t="str">
        <f ca="1">OFFSET(总课程表!S$3,ROW()*2-6,)</f>
        <v>语文</v>
      </c>
      <c r="T17" s="65" t="str">
        <f ca="1">OFFSET(总课程表!T$3,ROW()*2-6,)</f>
        <v>外语</v>
      </c>
      <c r="U17" s="66" t="str">
        <f ca="1">OFFSET(总课程表!U$3,ROW()*2-6,)</f>
        <v>信息</v>
      </c>
      <c r="V17" s="64" t="str">
        <f ca="1">OFFSET(总课程表!V$3,ROW()*2-6,)</f>
        <v>音乐</v>
      </c>
      <c r="W17" s="65" t="str">
        <f ca="1">OFFSET(总课程表!W$3,ROW()*2-6,)</f>
        <v>班会</v>
      </c>
      <c r="X17" s="65" t="str">
        <f ca="1">OFFSET(总课程表!X$3,ROW()*2-6,)</f>
        <v>选修</v>
      </c>
      <c r="Y17" s="73" t="str">
        <f ca="1">OFFSET(总课程表!Y$3,ROW()*2-6,)</f>
        <v>活动</v>
      </c>
      <c r="Z17" s="64" t="str">
        <f ca="1">OFFSET(总课程表!Z$3,ROW()*2-6,)</f>
        <v>物理</v>
      </c>
      <c r="AA17" s="65" t="str">
        <f ca="1">OFFSET(总课程表!AA$3,ROW()*2-6,)</f>
        <v>数学</v>
      </c>
      <c r="AB17" s="65" t="str">
        <f ca="1">OFFSET(总课程表!AB$3,ROW()*2-6,)</f>
        <v>语文</v>
      </c>
      <c r="AC17" s="66" t="str">
        <f ca="1">OFFSET(总课程表!AC$3,ROW()*2-6,)</f>
        <v>地校1</v>
      </c>
      <c r="AD17" s="64" t="str">
        <f ca="1">OFFSET(总课程表!AD$3,ROW()*2-6,)</f>
        <v>地理</v>
      </c>
      <c r="AE17" s="65" t="str">
        <f ca="1">OFFSET(总课程表!AE$3,ROW()*2-6,)</f>
        <v>政治</v>
      </c>
      <c r="AF17" s="65" t="str">
        <f ca="1">OFFSET(总课程表!AF$3,ROW()*2-6,)</f>
        <v>体育</v>
      </c>
      <c r="AG17" s="73" t="str">
        <f ca="1">OFFSET(总课程表!AG$3,ROW()*2-6,)</f>
        <v>自习</v>
      </c>
      <c r="AH17" s="64" t="str">
        <f ca="1">OFFSET(总课程表!AH$3,ROW()*2-6,)</f>
        <v>历史</v>
      </c>
      <c r="AI17" s="65" t="str">
        <f ca="1">OFFSET(总课程表!AI$3,ROW()*2-6,)</f>
        <v>语文</v>
      </c>
      <c r="AJ17" s="65" t="str">
        <f ca="1">OFFSET(总课程表!AJ$3,ROW()*2-6,)</f>
        <v>外语</v>
      </c>
      <c r="AK17" s="66" t="str">
        <f ca="1">OFFSET(总课程表!AK$3,ROW()*2-6,)</f>
        <v>数学</v>
      </c>
      <c r="AL17" s="64" t="str">
        <f ca="1">OFFSET(总课程表!AL$3,ROW()*2-6,)</f>
        <v>物理</v>
      </c>
      <c r="AM17" s="65" t="str">
        <f ca="1">OFFSET(总课程表!AM$3,ROW()*2-6,)</f>
        <v>生物</v>
      </c>
      <c r="AN17" s="65" t="str">
        <f ca="1">OFFSET(总课程表!AN$3,ROW()*2-6,)</f>
        <v>信息</v>
      </c>
      <c r="AO17" s="73" t="str">
        <f ca="1">OFFSET(总课程表!AO$3,ROW()*2-6,)</f>
        <v>活动</v>
      </c>
      <c r="AQ17" s="58" t="b">
        <f t="array" aca="1" ref="AQ17" ca="1">SUMPRODUCT((B17:AO17=班级总表0!B17:AO17)*1)=40</f>
        <v>1</v>
      </c>
      <c r="AR17" s="59" t="str">
        <f t="shared" ca="1" si="1"/>
        <v>八4</v>
      </c>
      <c r="AS17" s="59" t="str">
        <f t="shared" ca="1" si="0"/>
        <v>八4</v>
      </c>
      <c r="AT17" s="59" t="str">
        <f t="shared" ca="1" si="0"/>
        <v>八4</v>
      </c>
      <c r="AU17" s="59" t="str">
        <f t="shared" ca="1" si="0"/>
        <v>八4</v>
      </c>
      <c r="AV17" s="59" t="str">
        <f t="shared" ca="1" si="0"/>
        <v>八4</v>
      </c>
      <c r="AW17" s="16"/>
    </row>
    <row r="18" spans="1:49" ht="20.149999999999999" customHeight="1" x14ac:dyDescent="0.15">
      <c r="A18" s="68" t="str">
        <f ca="1">OFFSET(总课程表!A$3,ROW()*2-6,)</f>
        <v>八5</v>
      </c>
      <c r="B18" s="64" t="str">
        <f ca="1">OFFSET(总课程表!B$3,ROW()*2-6,)</f>
        <v>数学</v>
      </c>
      <c r="C18" s="65" t="str">
        <f ca="1">OFFSET(总课程表!C$3,ROW()*2-6,)</f>
        <v>外语</v>
      </c>
      <c r="D18" s="65" t="str">
        <f ca="1">OFFSET(总课程表!D$3,ROW()*2-6,)</f>
        <v>物理</v>
      </c>
      <c r="E18" s="66" t="str">
        <f ca="1">OFFSET(总课程表!E$3,ROW()*2-6,)</f>
        <v>语文</v>
      </c>
      <c r="F18" s="64" t="str">
        <f ca="1">OFFSET(总课程表!F$3,ROW()*2-6,)</f>
        <v>音乐</v>
      </c>
      <c r="G18" s="65" t="str">
        <f ca="1">OFFSET(总课程表!G$3,ROW()*2-6,)</f>
        <v>体育</v>
      </c>
      <c r="H18" s="65" t="str">
        <f ca="1">OFFSET(总课程表!H$3,ROW()*2-6,)</f>
        <v>地理</v>
      </c>
      <c r="I18" s="73" t="str">
        <f ca="1">OFFSET(总课程表!I$3,ROW()*2-6,)</f>
        <v>自习</v>
      </c>
      <c r="J18" s="64" t="str">
        <f ca="1">OFFSET(总课程表!J$3,ROW()*2-6,)</f>
        <v>外语</v>
      </c>
      <c r="K18" s="65" t="str">
        <f ca="1">OFFSET(总课程表!K$3,ROW()*2-6,)</f>
        <v>数学</v>
      </c>
      <c r="L18" s="65" t="str">
        <f ca="1">OFFSET(总课程表!L$3,ROW()*2-6,)</f>
        <v>语文</v>
      </c>
      <c r="M18" s="66" t="str">
        <f ca="1">OFFSET(总课程表!M$3,ROW()*2-6,)</f>
        <v>信息</v>
      </c>
      <c r="N18" s="64" t="str">
        <f ca="1">OFFSET(总课程表!N$3,ROW()*2-6,)</f>
        <v>政治</v>
      </c>
      <c r="O18" s="65" t="str">
        <f ca="1">OFFSET(总课程表!O$3,ROW()*2-6,)</f>
        <v>历史</v>
      </c>
      <c r="P18" s="65" t="str">
        <f ca="1">OFFSET(总课程表!P$3,ROW()*2-6,)</f>
        <v>物理</v>
      </c>
      <c r="Q18" s="73" t="str">
        <f ca="1">OFFSET(总课程表!Q$3,ROW()*2-6,)</f>
        <v>活动</v>
      </c>
      <c r="R18" s="64" t="str">
        <f ca="1">OFFSET(总课程表!R$3,ROW()*2-6,)</f>
        <v>外语</v>
      </c>
      <c r="S18" s="65" t="str">
        <f ca="1">OFFSET(总课程表!S$3,ROW()*2-6,)</f>
        <v>语文</v>
      </c>
      <c r="T18" s="65" t="str">
        <f ca="1">OFFSET(总课程表!T$3,ROW()*2-6,)</f>
        <v>数学</v>
      </c>
      <c r="U18" s="66" t="str">
        <f ca="1">OFFSET(总课程表!U$3,ROW()*2-6,)</f>
        <v>体育</v>
      </c>
      <c r="V18" s="64" t="str">
        <f ca="1">OFFSET(总课程表!V$3,ROW()*2-6,)</f>
        <v>生物</v>
      </c>
      <c r="W18" s="65" t="str">
        <f ca="1">OFFSET(总课程表!W$3,ROW()*2-6,)</f>
        <v>班会</v>
      </c>
      <c r="X18" s="65" t="str">
        <f ca="1">OFFSET(总课程表!X$3,ROW()*2-6,)</f>
        <v>选修</v>
      </c>
      <c r="Y18" s="73" t="str">
        <f ca="1">OFFSET(总课程表!Y$3,ROW()*2-6,)</f>
        <v>自习</v>
      </c>
      <c r="Z18" s="64" t="str">
        <f ca="1">OFFSET(总课程表!Z$3,ROW()*2-6,)</f>
        <v>语文</v>
      </c>
      <c r="AA18" s="65" t="str">
        <f ca="1">OFFSET(总课程表!AA$3,ROW()*2-6,)</f>
        <v>物理</v>
      </c>
      <c r="AB18" s="65" t="str">
        <f ca="1">OFFSET(总课程表!AB$3,ROW()*2-6,)</f>
        <v>信息</v>
      </c>
      <c r="AC18" s="66" t="str">
        <f ca="1">OFFSET(总课程表!AC$3,ROW()*2-6,)</f>
        <v>数学</v>
      </c>
      <c r="AD18" s="64" t="str">
        <f ca="1">OFFSET(总课程表!AD$3,ROW()*2-6,)</f>
        <v>生物</v>
      </c>
      <c r="AE18" s="65" t="str">
        <f ca="1">OFFSET(总课程表!AE$3,ROW()*2-6,)</f>
        <v>地理</v>
      </c>
      <c r="AF18" s="65" t="str">
        <f ca="1">OFFSET(总课程表!AF$3,ROW()*2-6,)</f>
        <v>地校1</v>
      </c>
      <c r="AG18" s="73" t="str">
        <f ca="1">OFFSET(总课程表!AG$3,ROW()*2-6,)</f>
        <v>活动</v>
      </c>
      <c r="AH18" s="64" t="str">
        <f ca="1">OFFSET(总课程表!AH$3,ROW()*2-6,)</f>
        <v>语文</v>
      </c>
      <c r="AI18" s="65" t="str">
        <f ca="1">OFFSET(总课程表!AI$3,ROW()*2-6,)</f>
        <v>数学</v>
      </c>
      <c r="AJ18" s="65" t="str">
        <f ca="1">OFFSET(总课程表!AJ$3,ROW()*2-6,)</f>
        <v>体育</v>
      </c>
      <c r="AK18" s="66" t="str">
        <f ca="1">OFFSET(总课程表!AK$3,ROW()*2-6,)</f>
        <v>历史</v>
      </c>
      <c r="AL18" s="64" t="str">
        <f ca="1">OFFSET(总课程表!AL$3,ROW()*2-6,)</f>
        <v>政治</v>
      </c>
      <c r="AM18" s="65" t="str">
        <f ca="1">OFFSET(总课程表!AM$3,ROW()*2-6,)</f>
        <v>外语</v>
      </c>
      <c r="AN18" s="65" t="str">
        <f ca="1">OFFSET(总课程表!AN$3,ROW()*2-6,)</f>
        <v>美术</v>
      </c>
      <c r="AO18" s="73" t="str">
        <f ca="1">OFFSET(总课程表!AO$3,ROW()*2-6,)</f>
        <v>心理</v>
      </c>
      <c r="AQ18" s="58" t="b">
        <f t="array" aca="1" ref="AQ18" ca="1">SUMPRODUCT((B18:AO18=班级总表0!B18:AO18)*1)=40</f>
        <v>1</v>
      </c>
      <c r="AR18" s="59" t="str">
        <f t="shared" ca="1" si="1"/>
        <v>八5</v>
      </c>
      <c r="AS18" s="59" t="str">
        <f t="shared" ca="1" si="0"/>
        <v>八5</v>
      </c>
      <c r="AT18" s="59" t="str">
        <f t="shared" ca="1" si="0"/>
        <v>八5</v>
      </c>
      <c r="AU18" s="59" t="str">
        <f t="shared" ca="1" si="0"/>
        <v>八5</v>
      </c>
      <c r="AV18" s="59" t="str">
        <f t="shared" ca="1" si="0"/>
        <v>八5</v>
      </c>
      <c r="AW18" s="16"/>
    </row>
    <row r="19" spans="1:49" ht="20.149999999999999" customHeight="1" x14ac:dyDescent="0.15">
      <c r="A19" s="68" t="str">
        <f ca="1">OFFSET(总课程表!A$3,ROW()*2-6,)</f>
        <v>八6</v>
      </c>
      <c r="B19" s="64" t="str">
        <f ca="1">OFFSET(总课程表!B$3,ROW()*2-6,)</f>
        <v>外语</v>
      </c>
      <c r="C19" s="65" t="str">
        <f ca="1">OFFSET(总课程表!C$3,ROW()*2-6,)</f>
        <v>历史</v>
      </c>
      <c r="D19" s="65" t="str">
        <f ca="1">OFFSET(总课程表!D$3,ROW()*2-6,)</f>
        <v>数学</v>
      </c>
      <c r="E19" s="66" t="str">
        <f ca="1">OFFSET(总课程表!E$3,ROW()*2-6,)</f>
        <v>信息</v>
      </c>
      <c r="F19" s="64" t="str">
        <f ca="1">OFFSET(总课程表!F$3,ROW()*2-6,)</f>
        <v>体育</v>
      </c>
      <c r="G19" s="65" t="str">
        <f ca="1">OFFSET(总课程表!G$3,ROW()*2-6,)</f>
        <v>语文</v>
      </c>
      <c r="H19" s="65" t="str">
        <f ca="1">OFFSET(总课程表!H$3,ROW()*2-6,)</f>
        <v>生物</v>
      </c>
      <c r="I19" s="73" t="str">
        <f ca="1">OFFSET(总课程表!I$3,ROW()*2-6,)</f>
        <v>自习</v>
      </c>
      <c r="J19" s="64" t="str">
        <f ca="1">OFFSET(总课程表!J$3,ROW()*2-6,)</f>
        <v>语文</v>
      </c>
      <c r="K19" s="65" t="str">
        <f ca="1">OFFSET(总课程表!K$3,ROW()*2-6,)</f>
        <v>物理</v>
      </c>
      <c r="L19" s="65" t="str">
        <f ca="1">OFFSET(总课程表!L$3,ROW()*2-6,)</f>
        <v>外语</v>
      </c>
      <c r="M19" s="66" t="str">
        <f ca="1">OFFSET(总课程表!M$3,ROW()*2-6,)</f>
        <v>数学</v>
      </c>
      <c r="N19" s="64" t="str">
        <f ca="1">OFFSET(总课程表!N$3,ROW()*2-6,)</f>
        <v>政治</v>
      </c>
      <c r="O19" s="65" t="str">
        <f ca="1">OFFSET(总课程表!O$3,ROW()*2-6,)</f>
        <v>地理</v>
      </c>
      <c r="P19" s="65" t="str">
        <f ca="1">OFFSET(总课程表!P$3,ROW()*2-6,)</f>
        <v>体育</v>
      </c>
      <c r="Q19" s="73" t="str">
        <f ca="1">OFFSET(总课程表!Q$3,ROW()*2-6,)</f>
        <v>自习</v>
      </c>
      <c r="R19" s="64" t="str">
        <f ca="1">OFFSET(总课程表!R$3,ROW()*2-6,)</f>
        <v>语文</v>
      </c>
      <c r="S19" s="65" t="str">
        <f ca="1">OFFSET(总课程表!S$3,ROW()*2-6,)</f>
        <v>数学</v>
      </c>
      <c r="T19" s="65" t="str">
        <f ca="1">OFFSET(总课程表!T$3,ROW()*2-6,)</f>
        <v>物理</v>
      </c>
      <c r="U19" s="66" t="str">
        <f ca="1">OFFSET(总课程表!U$3,ROW()*2-6,)</f>
        <v>地校1</v>
      </c>
      <c r="V19" s="64" t="str">
        <f ca="1">OFFSET(总课程表!V$3,ROW()*2-6,)</f>
        <v>美术</v>
      </c>
      <c r="W19" s="65" t="str">
        <f ca="1">OFFSET(总课程表!W$3,ROW()*2-6,)</f>
        <v>班会</v>
      </c>
      <c r="X19" s="65" t="str">
        <f ca="1">OFFSET(总课程表!X$3,ROW()*2-6,)</f>
        <v>选修</v>
      </c>
      <c r="Y19" s="73" t="str">
        <f ca="1">OFFSET(总课程表!Y$3,ROW()*2-6,)</f>
        <v>活动</v>
      </c>
      <c r="Z19" s="64" t="str">
        <f ca="1">OFFSET(总课程表!Z$3,ROW()*2-6,)</f>
        <v>政治</v>
      </c>
      <c r="AA19" s="65" t="str">
        <f ca="1">OFFSET(总课程表!AA$3,ROW()*2-6,)</f>
        <v>语文</v>
      </c>
      <c r="AB19" s="65" t="str">
        <f ca="1">OFFSET(总课程表!AB$3,ROW()*2-6,)</f>
        <v>外语</v>
      </c>
      <c r="AC19" s="66" t="str">
        <f ca="1">OFFSET(总课程表!AC$3,ROW()*2-6,)</f>
        <v>数学</v>
      </c>
      <c r="AD19" s="64" t="str">
        <f ca="1">OFFSET(总课程表!AD$3,ROW()*2-6,)</f>
        <v>音乐</v>
      </c>
      <c r="AE19" s="65" t="str">
        <f ca="1">OFFSET(总课程表!AE$3,ROW()*2-6,)</f>
        <v>生物</v>
      </c>
      <c r="AF19" s="65" t="str">
        <f ca="1">OFFSET(总课程表!AF$3,ROW()*2-6,)</f>
        <v>历史</v>
      </c>
      <c r="AG19" s="73" t="str">
        <f ca="1">OFFSET(总课程表!AG$3,ROW()*2-6,)</f>
        <v>活动</v>
      </c>
      <c r="AH19" s="64" t="str">
        <f ca="1">OFFSET(总课程表!AH$3,ROW()*2-6,)</f>
        <v>数学</v>
      </c>
      <c r="AI19" s="65" t="str">
        <f ca="1">OFFSET(总课程表!AI$3,ROW()*2-6,)</f>
        <v>外语</v>
      </c>
      <c r="AJ19" s="65" t="str">
        <f ca="1">OFFSET(总课程表!AJ$3,ROW()*2-6,)</f>
        <v>体育</v>
      </c>
      <c r="AK19" s="66" t="str">
        <f ca="1">OFFSET(总课程表!AK$3,ROW()*2-6,)</f>
        <v>物理</v>
      </c>
      <c r="AL19" s="64" t="str">
        <f ca="1">OFFSET(总课程表!AL$3,ROW()*2-6,)</f>
        <v>信息</v>
      </c>
      <c r="AM19" s="65" t="str">
        <f ca="1">OFFSET(总课程表!AM$3,ROW()*2-6,)</f>
        <v>地理</v>
      </c>
      <c r="AN19" s="65" t="str">
        <f ca="1">OFFSET(总课程表!AN$3,ROW()*2-6,)</f>
        <v>语文</v>
      </c>
      <c r="AO19" s="73" t="str">
        <f ca="1">OFFSET(总课程表!AO$3,ROW()*2-6,)</f>
        <v>心理</v>
      </c>
      <c r="AQ19" s="58" t="b">
        <f t="array" aca="1" ref="AQ19" ca="1">SUMPRODUCT((B19:AO19=班级总表0!B19:AO19)*1)=40</f>
        <v>1</v>
      </c>
      <c r="AR19" s="59" t="str">
        <f t="shared" ca="1" si="1"/>
        <v>八6</v>
      </c>
      <c r="AS19" s="59" t="str">
        <f t="shared" ca="1" si="0"/>
        <v>八6</v>
      </c>
      <c r="AT19" s="59" t="str">
        <f t="shared" ca="1" si="0"/>
        <v>八6</v>
      </c>
      <c r="AU19" s="59" t="str">
        <f t="shared" ca="1" si="0"/>
        <v>八6</v>
      </c>
      <c r="AV19" s="59" t="str">
        <f t="shared" ca="1" si="0"/>
        <v>八6</v>
      </c>
      <c r="AW19" s="16"/>
    </row>
    <row r="20" spans="1:49" ht="20.149999999999999" customHeight="1" x14ac:dyDescent="0.15">
      <c r="A20" s="68" t="str">
        <f ca="1">OFFSET(总课程表!A$3,ROW()*2-6,)</f>
        <v>八7</v>
      </c>
      <c r="B20" s="64" t="str">
        <f ca="1">OFFSET(总课程表!B$3,ROW()*2-6,)</f>
        <v>数学</v>
      </c>
      <c r="C20" s="65" t="str">
        <f ca="1">OFFSET(总课程表!C$3,ROW()*2-6,)</f>
        <v>外语</v>
      </c>
      <c r="D20" s="65" t="str">
        <f ca="1">OFFSET(总课程表!D$3,ROW()*2-6,)</f>
        <v>语文</v>
      </c>
      <c r="E20" s="66" t="str">
        <f ca="1">OFFSET(总课程表!E$3,ROW()*2-6,)</f>
        <v>地理</v>
      </c>
      <c r="F20" s="64" t="str">
        <f ca="1">OFFSET(总课程表!F$3,ROW()*2-6,)</f>
        <v>物理</v>
      </c>
      <c r="G20" s="65" t="str">
        <f ca="1">OFFSET(总课程表!G$3,ROW()*2-6,)</f>
        <v>生物</v>
      </c>
      <c r="H20" s="65" t="str">
        <f ca="1">OFFSET(总课程表!H$3,ROW()*2-6,)</f>
        <v>信息</v>
      </c>
      <c r="I20" s="73" t="str">
        <f ca="1">OFFSET(总课程表!I$3,ROW()*2-6,)</f>
        <v>活动</v>
      </c>
      <c r="J20" s="64" t="str">
        <f ca="1">OFFSET(总课程表!J$3,ROW()*2-6,)</f>
        <v>数学</v>
      </c>
      <c r="K20" s="65" t="str">
        <f ca="1">OFFSET(总课程表!K$3,ROW()*2-6,)</f>
        <v>外语</v>
      </c>
      <c r="L20" s="65" t="str">
        <f ca="1">OFFSET(总课程表!L$3,ROW()*2-6,)</f>
        <v>政治</v>
      </c>
      <c r="M20" s="66" t="str">
        <f ca="1">OFFSET(总课程表!M$3,ROW()*2-6,)</f>
        <v>体育</v>
      </c>
      <c r="N20" s="64" t="str">
        <f ca="1">OFFSET(总课程表!N$3,ROW()*2-6,)</f>
        <v>历史</v>
      </c>
      <c r="O20" s="65" t="str">
        <f ca="1">OFFSET(总课程表!O$3,ROW()*2-6,)</f>
        <v>物理</v>
      </c>
      <c r="P20" s="65" t="str">
        <f ca="1">OFFSET(总课程表!P$3,ROW()*2-6,)</f>
        <v>语文</v>
      </c>
      <c r="Q20" s="73" t="str">
        <f ca="1">OFFSET(总课程表!Q$3,ROW()*2-6,)</f>
        <v>自习</v>
      </c>
      <c r="R20" s="64" t="str">
        <f ca="1">OFFSET(总课程表!R$3,ROW()*2-6,)</f>
        <v>地校1</v>
      </c>
      <c r="S20" s="65" t="str">
        <f ca="1">OFFSET(总课程表!S$3,ROW()*2-6,)</f>
        <v>语文</v>
      </c>
      <c r="T20" s="65" t="str">
        <f ca="1">OFFSET(总课程表!T$3,ROW()*2-6,)</f>
        <v>数学</v>
      </c>
      <c r="U20" s="66" t="str">
        <f ca="1">OFFSET(总课程表!U$3,ROW()*2-6,)</f>
        <v>音乐</v>
      </c>
      <c r="V20" s="64" t="str">
        <f ca="1">OFFSET(总课程表!V$3,ROW()*2-6,)</f>
        <v>体育</v>
      </c>
      <c r="W20" s="65" t="str">
        <f ca="1">OFFSET(总课程表!W$3,ROW()*2-6,)</f>
        <v>班会</v>
      </c>
      <c r="X20" s="65" t="str">
        <f ca="1">OFFSET(总课程表!X$3,ROW()*2-6,)</f>
        <v>选修</v>
      </c>
      <c r="Y20" s="73" t="str">
        <f ca="1">OFFSET(总课程表!Y$3,ROW()*2-6,)</f>
        <v>心理</v>
      </c>
      <c r="Z20" s="64" t="str">
        <f ca="1">OFFSET(总课程表!Z$3,ROW()*2-6,)</f>
        <v>数学</v>
      </c>
      <c r="AA20" s="65" t="str">
        <f ca="1">OFFSET(总课程表!AA$3,ROW()*2-6,)</f>
        <v>语文</v>
      </c>
      <c r="AB20" s="65" t="str">
        <f ca="1">OFFSET(总课程表!AB$3,ROW()*2-6,)</f>
        <v>信息</v>
      </c>
      <c r="AC20" s="66" t="str">
        <f ca="1">OFFSET(总课程表!AC$3,ROW()*2-6,)</f>
        <v>美术</v>
      </c>
      <c r="AD20" s="64" t="str">
        <f ca="1">OFFSET(总课程表!AD$3,ROW()*2-6,)</f>
        <v>体育</v>
      </c>
      <c r="AE20" s="65" t="str">
        <f ca="1">OFFSET(总课程表!AE$3,ROW()*2-6,)</f>
        <v>地理</v>
      </c>
      <c r="AF20" s="65" t="str">
        <f ca="1">OFFSET(总课程表!AF$3,ROW()*2-6,)</f>
        <v>外语</v>
      </c>
      <c r="AG20" s="73" t="str">
        <f ca="1">OFFSET(总课程表!AG$3,ROW()*2-6,)</f>
        <v>自习</v>
      </c>
      <c r="AH20" s="64" t="str">
        <f ca="1">OFFSET(总课程表!AH$3,ROW()*2-6,)</f>
        <v>语文</v>
      </c>
      <c r="AI20" s="65" t="str">
        <f ca="1">OFFSET(总课程表!AI$3,ROW()*2-6,)</f>
        <v>物理</v>
      </c>
      <c r="AJ20" s="65" t="str">
        <f ca="1">OFFSET(总课程表!AJ$3,ROW()*2-6,)</f>
        <v>外语</v>
      </c>
      <c r="AK20" s="66" t="str">
        <f ca="1">OFFSET(总课程表!AK$3,ROW()*2-6,)</f>
        <v>数学</v>
      </c>
      <c r="AL20" s="64" t="str">
        <f ca="1">OFFSET(总课程表!AL$3,ROW()*2-6,)</f>
        <v>生物</v>
      </c>
      <c r="AM20" s="65" t="str">
        <f ca="1">OFFSET(总课程表!AM$3,ROW()*2-6,)</f>
        <v>历史</v>
      </c>
      <c r="AN20" s="65" t="str">
        <f ca="1">OFFSET(总课程表!AN$3,ROW()*2-6,)</f>
        <v>政治</v>
      </c>
      <c r="AO20" s="73" t="str">
        <f ca="1">OFFSET(总课程表!AO$3,ROW()*2-6,)</f>
        <v>活动</v>
      </c>
      <c r="AQ20" s="58" t="b">
        <f t="array" aca="1" ref="AQ20" ca="1">SUMPRODUCT((B20:AO20=班级总表0!B20:AO20)*1)=40</f>
        <v>1</v>
      </c>
      <c r="AR20" s="59" t="str">
        <f t="shared" ca="1" si="1"/>
        <v>八7</v>
      </c>
      <c r="AS20" s="59" t="str">
        <f t="shared" ca="1" si="1"/>
        <v>八7</v>
      </c>
      <c r="AT20" s="59" t="str">
        <f t="shared" ca="1" si="1"/>
        <v>八7</v>
      </c>
      <c r="AU20" s="59" t="str">
        <f t="shared" ca="1" si="1"/>
        <v>八7</v>
      </c>
      <c r="AV20" s="59" t="str">
        <f t="shared" ca="1" si="1"/>
        <v>八7</v>
      </c>
      <c r="AW20" s="16"/>
    </row>
    <row r="21" spans="1:49" ht="20.149999999999999" customHeight="1" x14ac:dyDescent="0.15">
      <c r="A21" s="68" t="str">
        <f ca="1">OFFSET(总课程表!A$3,ROW()*2-6,)</f>
        <v>八8</v>
      </c>
      <c r="B21" s="64" t="str">
        <f ca="1">OFFSET(总课程表!B$3,ROW()*2-6,)</f>
        <v>语文</v>
      </c>
      <c r="C21" s="65" t="str">
        <f ca="1">OFFSET(总课程表!C$3,ROW()*2-6,)</f>
        <v>政治</v>
      </c>
      <c r="D21" s="65" t="str">
        <f ca="1">OFFSET(总课程表!D$3,ROW()*2-6,)</f>
        <v>数学</v>
      </c>
      <c r="E21" s="66" t="str">
        <f ca="1">OFFSET(总课程表!E$3,ROW()*2-6,)</f>
        <v>外语</v>
      </c>
      <c r="F21" s="64" t="str">
        <f ca="1">OFFSET(总课程表!F$3,ROW()*2-6,)</f>
        <v>美术</v>
      </c>
      <c r="G21" s="65" t="str">
        <f ca="1">OFFSET(总课程表!G$3,ROW()*2-6,)</f>
        <v>物理</v>
      </c>
      <c r="H21" s="65" t="str">
        <f ca="1">OFFSET(总课程表!H$3,ROW()*2-6,)</f>
        <v>体育</v>
      </c>
      <c r="I21" s="73" t="str">
        <f ca="1">OFFSET(总课程表!I$3,ROW()*2-6,)</f>
        <v>自习</v>
      </c>
      <c r="J21" s="64" t="str">
        <f ca="1">OFFSET(总课程表!J$3,ROW()*2-6,)</f>
        <v>数学</v>
      </c>
      <c r="K21" s="65" t="str">
        <f ca="1">OFFSET(总课程表!K$3,ROW()*2-6,)</f>
        <v>外语</v>
      </c>
      <c r="L21" s="65" t="str">
        <f ca="1">OFFSET(总课程表!L$3,ROW()*2-6,)</f>
        <v>生物</v>
      </c>
      <c r="M21" s="66" t="str">
        <f ca="1">OFFSET(总课程表!M$3,ROW()*2-6,)</f>
        <v>历史</v>
      </c>
      <c r="N21" s="64" t="str">
        <f ca="1">OFFSET(总课程表!N$3,ROW()*2-6,)</f>
        <v>信息</v>
      </c>
      <c r="O21" s="65" t="str">
        <f ca="1">OFFSET(总课程表!O$3,ROW()*2-6,)</f>
        <v>语文</v>
      </c>
      <c r="P21" s="65" t="str">
        <f ca="1">OFFSET(总课程表!P$3,ROW()*2-6,)</f>
        <v>音乐</v>
      </c>
      <c r="Q21" s="73" t="str">
        <f ca="1">OFFSET(总课程表!Q$3,ROW()*2-6,)</f>
        <v>活动</v>
      </c>
      <c r="R21" s="64" t="str">
        <f ca="1">OFFSET(总课程表!R$3,ROW()*2-6,)</f>
        <v>外语</v>
      </c>
      <c r="S21" s="65" t="str">
        <f ca="1">OFFSET(总课程表!S$3,ROW()*2-6,)</f>
        <v>数学</v>
      </c>
      <c r="T21" s="65" t="str">
        <f ca="1">OFFSET(总课程表!T$3,ROW()*2-6,)</f>
        <v>语文</v>
      </c>
      <c r="U21" s="66" t="str">
        <f ca="1">OFFSET(总课程表!U$3,ROW()*2-6,)</f>
        <v>物理</v>
      </c>
      <c r="V21" s="64" t="str">
        <f ca="1">OFFSET(总课程表!V$3,ROW()*2-6,)</f>
        <v>地理</v>
      </c>
      <c r="W21" s="65" t="str">
        <f ca="1">OFFSET(总课程表!W$3,ROW()*2-6,)</f>
        <v>班会</v>
      </c>
      <c r="X21" s="65" t="str">
        <f ca="1">OFFSET(总课程表!X$3,ROW()*2-6,)</f>
        <v>选修</v>
      </c>
      <c r="Y21" s="73" t="str">
        <f ca="1">OFFSET(总课程表!Y$3,ROW()*2-6,)</f>
        <v>活动</v>
      </c>
      <c r="Z21" s="64" t="str">
        <f ca="1">OFFSET(总课程表!Z$3,ROW()*2-6,)</f>
        <v>语文</v>
      </c>
      <c r="AA21" s="65" t="str">
        <f ca="1">OFFSET(总课程表!AA$3,ROW()*2-6,)</f>
        <v>数学</v>
      </c>
      <c r="AB21" s="65" t="str">
        <f ca="1">OFFSET(总课程表!AB$3,ROW()*2-6,)</f>
        <v>生物</v>
      </c>
      <c r="AC21" s="66" t="str">
        <f ca="1">OFFSET(总课程表!AC$3,ROW()*2-6,)</f>
        <v>体育</v>
      </c>
      <c r="AD21" s="64" t="str">
        <f ca="1">OFFSET(总课程表!AD$3,ROW()*2-6,)</f>
        <v>历史</v>
      </c>
      <c r="AE21" s="65" t="str">
        <f ca="1">OFFSET(总课程表!AE$3,ROW()*2-6,)</f>
        <v>外语</v>
      </c>
      <c r="AF21" s="65" t="str">
        <f ca="1">OFFSET(总课程表!AF$3,ROW()*2-6,)</f>
        <v>政治</v>
      </c>
      <c r="AG21" s="73" t="str">
        <f ca="1">OFFSET(总课程表!AG$3,ROW()*2-6,)</f>
        <v>心理</v>
      </c>
      <c r="AH21" s="64" t="str">
        <f ca="1">OFFSET(总课程表!AH$3,ROW()*2-6,)</f>
        <v>地校1</v>
      </c>
      <c r="AI21" s="65" t="str">
        <f ca="1">OFFSET(总课程表!AI$3,ROW()*2-6,)</f>
        <v>数学</v>
      </c>
      <c r="AJ21" s="65" t="str">
        <f ca="1">OFFSET(总课程表!AJ$3,ROW()*2-6,)</f>
        <v>物理</v>
      </c>
      <c r="AK21" s="66" t="str">
        <f ca="1">OFFSET(总课程表!AK$3,ROW()*2-6,)</f>
        <v>语文</v>
      </c>
      <c r="AL21" s="64" t="str">
        <f ca="1">OFFSET(总课程表!AL$3,ROW()*2-6,)</f>
        <v>体育</v>
      </c>
      <c r="AM21" s="65" t="str">
        <f ca="1">OFFSET(总课程表!AM$3,ROW()*2-6,)</f>
        <v>信息</v>
      </c>
      <c r="AN21" s="65" t="str">
        <f ca="1">OFFSET(总课程表!AN$3,ROW()*2-6,)</f>
        <v>地理</v>
      </c>
      <c r="AO21" s="73" t="str">
        <f ca="1">OFFSET(总课程表!AO$3,ROW()*2-6,)</f>
        <v>自习</v>
      </c>
      <c r="AQ21" s="58" t="b">
        <f t="array" aca="1" ref="AQ21" ca="1">SUMPRODUCT((B21:AO21=班级总表0!B21:AO21)*1)=40</f>
        <v>1</v>
      </c>
      <c r="AR21" s="59" t="str">
        <f t="shared" ca="1" si="1"/>
        <v>八8</v>
      </c>
      <c r="AS21" s="59" t="str">
        <f t="shared" ca="1" si="1"/>
        <v>八8</v>
      </c>
      <c r="AT21" s="59" t="str">
        <f t="shared" ca="1" si="1"/>
        <v>八8</v>
      </c>
      <c r="AU21" s="59" t="str">
        <f t="shared" ca="1" si="1"/>
        <v>八8</v>
      </c>
      <c r="AV21" s="59" t="str">
        <f t="shared" ca="1" si="1"/>
        <v>八8</v>
      </c>
      <c r="AW21" s="16"/>
    </row>
    <row r="22" spans="1:49" ht="20.149999999999999" customHeight="1" x14ac:dyDescent="0.15">
      <c r="A22" s="68" t="str">
        <f ca="1">OFFSET(总课程表!A$3,ROW()*2-6,)</f>
        <v>八9</v>
      </c>
      <c r="B22" s="64" t="str">
        <f ca="1">OFFSET(总课程表!B$3,ROW()*2-6,)</f>
        <v>数学</v>
      </c>
      <c r="C22" s="65" t="str">
        <f ca="1">OFFSET(总课程表!C$3,ROW()*2-6,)</f>
        <v>外语</v>
      </c>
      <c r="D22" s="65" t="str">
        <f ca="1">OFFSET(总课程表!D$3,ROW()*2-6,)</f>
        <v>生物</v>
      </c>
      <c r="E22" s="66" t="str">
        <f ca="1">OFFSET(总课程表!E$3,ROW()*2-6,)</f>
        <v>历史</v>
      </c>
      <c r="F22" s="64" t="str">
        <f ca="1">OFFSET(总课程表!F$3,ROW()*2-6,)</f>
        <v>信息</v>
      </c>
      <c r="G22" s="65" t="str">
        <f ca="1">OFFSET(总课程表!G$3,ROW()*2-6,)</f>
        <v>物理</v>
      </c>
      <c r="H22" s="65" t="str">
        <f ca="1">OFFSET(总课程表!H$3,ROW()*2-6,)</f>
        <v>语文</v>
      </c>
      <c r="I22" s="73" t="str">
        <f ca="1">OFFSET(总课程表!I$3,ROW()*2-6,)</f>
        <v>活动</v>
      </c>
      <c r="J22" s="64" t="str">
        <f ca="1">OFFSET(总课程表!J$3,ROW()*2-6,)</f>
        <v>数学</v>
      </c>
      <c r="K22" s="65" t="str">
        <f ca="1">OFFSET(总课程表!K$3,ROW()*2-6,)</f>
        <v>语文</v>
      </c>
      <c r="L22" s="65" t="str">
        <f ca="1">OFFSET(总课程表!L$3,ROW()*2-6,)</f>
        <v>美术</v>
      </c>
      <c r="M22" s="66" t="str">
        <f ca="1">OFFSET(总课程表!M$3,ROW()*2-6,)</f>
        <v>地校1</v>
      </c>
      <c r="N22" s="64" t="str">
        <f ca="1">OFFSET(总课程表!N$3,ROW()*2-6,)</f>
        <v>体育</v>
      </c>
      <c r="O22" s="65" t="str">
        <f ca="1">OFFSET(总课程表!O$3,ROW()*2-6,)</f>
        <v>政治</v>
      </c>
      <c r="P22" s="65" t="str">
        <f ca="1">OFFSET(总课程表!P$3,ROW()*2-6,)</f>
        <v>地理</v>
      </c>
      <c r="Q22" s="73" t="str">
        <f ca="1">OFFSET(总课程表!Q$3,ROW()*2-6,)</f>
        <v>心理</v>
      </c>
      <c r="R22" s="64" t="str">
        <f ca="1">OFFSET(总课程表!R$3,ROW()*2-6,)</f>
        <v>语文</v>
      </c>
      <c r="S22" s="65" t="str">
        <f ca="1">OFFSET(总课程表!S$3,ROW()*2-6,)</f>
        <v>外语</v>
      </c>
      <c r="T22" s="65" t="str">
        <f ca="1">OFFSET(总课程表!T$3,ROW()*2-6,)</f>
        <v>信息</v>
      </c>
      <c r="U22" s="66" t="str">
        <f ca="1">OFFSET(总课程表!U$3,ROW()*2-6,)</f>
        <v>数学</v>
      </c>
      <c r="V22" s="64" t="str">
        <f ca="1">OFFSET(总课程表!V$3,ROW()*2-6,)</f>
        <v>政治</v>
      </c>
      <c r="W22" s="65" t="str">
        <f ca="1">OFFSET(总课程表!W$3,ROW()*2-6,)</f>
        <v>班会</v>
      </c>
      <c r="X22" s="65" t="str">
        <f ca="1">OFFSET(总课程表!X$3,ROW()*2-6,)</f>
        <v>选修</v>
      </c>
      <c r="Y22" s="73" t="str">
        <f ca="1">OFFSET(总课程表!Y$3,ROW()*2-6,)</f>
        <v>活动</v>
      </c>
      <c r="Z22" s="64" t="str">
        <f ca="1">OFFSET(总课程表!Z$3,ROW()*2-6,)</f>
        <v>数学</v>
      </c>
      <c r="AA22" s="65" t="str">
        <f ca="1">OFFSET(总课程表!AA$3,ROW()*2-6,)</f>
        <v>语文</v>
      </c>
      <c r="AB22" s="65" t="str">
        <f ca="1">OFFSET(总课程表!AB$3,ROW()*2-6,)</f>
        <v>物理</v>
      </c>
      <c r="AC22" s="66" t="str">
        <f ca="1">OFFSET(总课程表!AC$3,ROW()*2-6,)</f>
        <v>生物</v>
      </c>
      <c r="AD22" s="64" t="str">
        <f ca="1">OFFSET(总课程表!AD$3,ROW()*2-6,)</f>
        <v>外语</v>
      </c>
      <c r="AE22" s="65" t="str">
        <f ca="1">OFFSET(总课程表!AE$3,ROW()*2-6,)</f>
        <v>音乐</v>
      </c>
      <c r="AF22" s="65" t="str">
        <f ca="1">OFFSET(总课程表!AF$3,ROW()*2-6,)</f>
        <v>体育</v>
      </c>
      <c r="AG22" s="73" t="str">
        <f ca="1">OFFSET(总课程表!AG$3,ROW()*2-6,)</f>
        <v>自习</v>
      </c>
      <c r="AH22" s="64" t="str">
        <f ca="1">OFFSET(总课程表!AH$3,ROW()*2-6,)</f>
        <v>数学</v>
      </c>
      <c r="AI22" s="65" t="str">
        <f ca="1">OFFSET(总课程表!AI$3,ROW()*2-6,)</f>
        <v>外语</v>
      </c>
      <c r="AJ22" s="65" t="str">
        <f ca="1">OFFSET(总课程表!AJ$3,ROW()*2-6,)</f>
        <v>历史</v>
      </c>
      <c r="AK22" s="66" t="str">
        <f ca="1">OFFSET(总课程表!AK$3,ROW()*2-6,)</f>
        <v>地理</v>
      </c>
      <c r="AL22" s="64" t="str">
        <f ca="1">OFFSET(总课程表!AL$3,ROW()*2-6,)</f>
        <v>物理</v>
      </c>
      <c r="AM22" s="65" t="str">
        <f ca="1">OFFSET(总课程表!AM$3,ROW()*2-6,)</f>
        <v>语文</v>
      </c>
      <c r="AN22" s="65" t="str">
        <f ca="1">OFFSET(总课程表!AN$3,ROW()*2-6,)</f>
        <v>体育</v>
      </c>
      <c r="AO22" s="73" t="str">
        <f ca="1">OFFSET(总课程表!AO$3,ROW()*2-6,)</f>
        <v>自习</v>
      </c>
      <c r="AQ22" s="58" t="b">
        <f t="array" aca="1" ref="AQ22" ca="1">SUMPRODUCT((B22:AO22=班级总表0!B22:AO22)*1)=40</f>
        <v>1</v>
      </c>
      <c r="AR22" s="59" t="str">
        <f t="shared" ca="1" si="1"/>
        <v>八9</v>
      </c>
      <c r="AS22" s="59" t="str">
        <f t="shared" ca="1" si="1"/>
        <v>八9</v>
      </c>
      <c r="AT22" s="59" t="str">
        <f t="shared" ca="1" si="1"/>
        <v>八9</v>
      </c>
      <c r="AU22" s="59" t="str">
        <f t="shared" ca="1" si="1"/>
        <v>八9</v>
      </c>
      <c r="AV22" s="59" t="str">
        <f t="shared" ca="1" si="1"/>
        <v>八9</v>
      </c>
      <c r="AW22" s="16"/>
    </row>
    <row r="23" spans="1:49" ht="20.149999999999999" customHeight="1" x14ac:dyDescent="0.15">
      <c r="A23" s="68" t="str">
        <f ca="1">OFFSET(总课程表!A$3,ROW()*2-6,)</f>
        <v>九1</v>
      </c>
      <c r="B23" s="64" t="str">
        <f ca="1">OFFSET(总课程表!B$3,ROW()*2-6,)</f>
        <v>化学</v>
      </c>
      <c r="C23" s="65" t="str">
        <f ca="1">OFFSET(总课程表!C$3,ROW()*2-6,)</f>
        <v>数学</v>
      </c>
      <c r="D23" s="65" t="str">
        <f ca="1">OFFSET(总课程表!D$3,ROW()*2-6,)</f>
        <v>政治</v>
      </c>
      <c r="E23" s="66" t="str">
        <f ca="1">OFFSET(总课程表!E$3,ROW()*2-6,)</f>
        <v>综实1</v>
      </c>
      <c r="F23" s="64" t="str">
        <f ca="1">OFFSET(总课程表!F$3,ROW()*2-6,)</f>
        <v>体育</v>
      </c>
      <c r="G23" s="65" t="str">
        <f ca="1">OFFSET(总课程表!G$3,ROW()*2-6,)</f>
        <v>外语</v>
      </c>
      <c r="H23" s="65" t="str">
        <f ca="1">OFFSET(总课程表!H$3,ROW()*2-6,)</f>
        <v>语文</v>
      </c>
      <c r="I23" s="73" t="str">
        <f ca="1">OFFSET(总课程表!I$3,ROW()*2-6,)</f>
        <v>自习</v>
      </c>
      <c r="J23" s="64" t="str">
        <f ca="1">OFFSET(总课程表!J$3,ROW()*2-6,)</f>
        <v>语文</v>
      </c>
      <c r="K23" s="65" t="str">
        <f ca="1">OFFSET(总课程表!K$3,ROW()*2-6,)</f>
        <v>外语</v>
      </c>
      <c r="L23" s="65" t="str">
        <f ca="1">OFFSET(总课程表!L$3,ROW()*2-6,)</f>
        <v>数学</v>
      </c>
      <c r="M23" s="66" t="str">
        <f ca="1">OFFSET(总课程表!M$3,ROW()*2-6,)</f>
        <v>美术</v>
      </c>
      <c r="N23" s="64" t="str">
        <f ca="1">OFFSET(总课程表!N$3,ROW()*2-6,)</f>
        <v>化学</v>
      </c>
      <c r="O23" s="65" t="str">
        <f ca="1">OFFSET(总课程表!O$3,ROW()*2-6,)</f>
        <v>物理</v>
      </c>
      <c r="P23" s="65" t="str">
        <f ca="1">OFFSET(总课程表!P$3,ROW()*2-6,)</f>
        <v>体育</v>
      </c>
      <c r="Q23" s="73" t="str">
        <f ca="1">OFFSET(总课程表!Q$3,ROW()*2-6,)</f>
        <v>化学</v>
      </c>
      <c r="R23" s="64" t="str">
        <f ca="1">OFFSET(总课程表!R$3,ROW()*2-6,)</f>
        <v>语文</v>
      </c>
      <c r="S23" s="65" t="str">
        <f ca="1">OFFSET(总课程表!S$3,ROW()*2-6,)</f>
        <v>数学</v>
      </c>
      <c r="T23" s="65" t="str">
        <f ca="1">OFFSET(总课程表!T$3,ROW()*2-6,)</f>
        <v>化学</v>
      </c>
      <c r="U23" s="66" t="str">
        <f ca="1">OFFSET(总课程表!U$3,ROW()*2-6,)</f>
        <v>地校1</v>
      </c>
      <c r="V23" s="64" t="str">
        <f ca="1">OFFSET(总课程表!V$3,ROW()*2-6,)</f>
        <v>物理</v>
      </c>
      <c r="W23" s="65" t="str">
        <f ca="1">OFFSET(总课程表!W$3,ROW()*2-6,)</f>
        <v>班会</v>
      </c>
      <c r="X23" s="65" t="str">
        <f ca="1">OFFSET(总课程表!X$3,ROW()*2-6,)</f>
        <v>政治</v>
      </c>
      <c r="Y23" s="73" t="str">
        <f ca="1">OFFSET(总课程表!Y$3,ROW()*2-6,)</f>
        <v>活动</v>
      </c>
      <c r="Z23" s="64" t="str">
        <f ca="1">OFFSET(总课程表!Z$3,ROW()*2-6,)</f>
        <v>历史</v>
      </c>
      <c r="AA23" s="65" t="str">
        <f ca="1">OFFSET(总课程表!AA$3,ROW()*2-6,)</f>
        <v>外语</v>
      </c>
      <c r="AB23" s="65" t="str">
        <f ca="1">OFFSET(总课程表!AB$3,ROW()*2-6,)</f>
        <v>语文</v>
      </c>
      <c r="AC23" s="66" t="str">
        <f ca="1">OFFSET(总课程表!AC$3,ROW()*2-6,)</f>
        <v>数学</v>
      </c>
      <c r="AD23" s="64" t="str">
        <f ca="1">OFFSET(总课程表!AD$3,ROW()*2-6,)</f>
        <v>音乐</v>
      </c>
      <c r="AE23" s="65" t="str">
        <f ca="1">OFFSET(总课程表!AE$3,ROW()*2-6,)</f>
        <v>化学</v>
      </c>
      <c r="AF23" s="65" t="str">
        <f ca="1">OFFSET(总课程表!AF$3,ROW()*2-6,)</f>
        <v>地校2</v>
      </c>
      <c r="AG23" s="73" t="str">
        <f ca="1">OFFSET(总课程表!AG$3,ROW()*2-6,)</f>
        <v>活动</v>
      </c>
      <c r="AH23" s="64" t="str">
        <f ca="1">OFFSET(总课程表!AH$3,ROW()*2-6,)</f>
        <v>外语</v>
      </c>
      <c r="AI23" s="65" t="str">
        <f ca="1">OFFSET(总课程表!AI$3,ROW()*2-6,)</f>
        <v>物理</v>
      </c>
      <c r="AJ23" s="65" t="str">
        <f ca="1">OFFSET(总课程表!AJ$3,ROW()*2-6,)</f>
        <v>数学</v>
      </c>
      <c r="AK23" s="66" t="str">
        <f ca="1">OFFSET(总课程表!AK$3,ROW()*2-6,)</f>
        <v>综实2</v>
      </c>
      <c r="AL23" s="64" t="str">
        <f ca="1">OFFSET(总课程表!AL$3,ROW()*2-6,)</f>
        <v>体育</v>
      </c>
      <c r="AM23" s="65" t="str">
        <f ca="1">OFFSET(总课程表!AM$3,ROW()*2-6,)</f>
        <v>历史</v>
      </c>
      <c r="AN23" s="65" t="str">
        <f ca="1">OFFSET(总课程表!AN$3,ROW()*2-6,)</f>
        <v>语文</v>
      </c>
      <c r="AO23" s="73" t="str">
        <f ca="1">OFFSET(总课程表!AO$3,ROW()*2-6,)</f>
        <v>历史</v>
      </c>
      <c r="AQ23" s="58" t="b">
        <f t="array" aca="1" ref="AQ23" ca="1">SUMPRODUCT((B23:AO23=班级总表0!B23:AO23)*1)=40</f>
        <v>1</v>
      </c>
      <c r="AR23" s="59" t="str">
        <f t="shared" ca="1" si="1"/>
        <v>九1</v>
      </c>
      <c r="AS23" s="59" t="str">
        <f t="shared" ca="1" si="1"/>
        <v>九1</v>
      </c>
      <c r="AT23" s="59" t="str">
        <f t="shared" ca="1" si="1"/>
        <v>九1</v>
      </c>
      <c r="AU23" s="59" t="str">
        <f t="shared" ca="1" si="1"/>
        <v>九1</v>
      </c>
      <c r="AV23" s="59" t="str">
        <f t="shared" ca="1" si="1"/>
        <v>九1</v>
      </c>
      <c r="AW23" s="16"/>
    </row>
    <row r="24" spans="1:49" ht="20.149999999999999" customHeight="1" x14ac:dyDescent="0.15">
      <c r="A24" s="68" t="str">
        <f ca="1">OFFSET(总课程表!A$3,ROW()*2-6,)</f>
        <v>九2</v>
      </c>
      <c r="B24" s="64" t="str">
        <f ca="1">OFFSET(总课程表!B$3,ROW()*2-6,)</f>
        <v>物理</v>
      </c>
      <c r="C24" s="65" t="str">
        <f ca="1">OFFSET(总课程表!C$3,ROW()*2-6,)</f>
        <v>语文</v>
      </c>
      <c r="D24" s="65" t="str">
        <f ca="1">OFFSET(总课程表!D$3,ROW()*2-6,)</f>
        <v>数学</v>
      </c>
      <c r="E24" s="66" t="str">
        <f ca="1">OFFSET(总课程表!E$3,ROW()*2-6,)</f>
        <v>地校2</v>
      </c>
      <c r="F24" s="64" t="str">
        <f ca="1">OFFSET(总课程表!F$3,ROW()*2-6,)</f>
        <v>化学</v>
      </c>
      <c r="G24" s="65" t="str">
        <f ca="1">OFFSET(总课程表!G$3,ROW()*2-6,)</f>
        <v>历史</v>
      </c>
      <c r="H24" s="65" t="str">
        <f ca="1">OFFSET(总课程表!H$3,ROW()*2-6,)</f>
        <v>地校1</v>
      </c>
      <c r="I24" s="73" t="str">
        <f ca="1">OFFSET(总课程表!I$3,ROW()*2-6,)</f>
        <v>活动</v>
      </c>
      <c r="J24" s="64" t="str">
        <f ca="1">OFFSET(总课程表!J$3,ROW()*2-6,)</f>
        <v>物理</v>
      </c>
      <c r="K24" s="65" t="str">
        <f ca="1">OFFSET(总课程表!K$3,ROW()*2-6,)</f>
        <v>化学</v>
      </c>
      <c r="L24" s="65" t="str">
        <f ca="1">OFFSET(总课程表!L$3,ROW()*2-6,)</f>
        <v>语文</v>
      </c>
      <c r="M24" s="66" t="str">
        <f ca="1">OFFSET(总课程表!M$3,ROW()*2-6,)</f>
        <v>数学</v>
      </c>
      <c r="N24" s="64" t="str">
        <f ca="1">OFFSET(总课程表!N$3,ROW()*2-6,)</f>
        <v>体育</v>
      </c>
      <c r="O24" s="65" t="str">
        <f ca="1">OFFSET(总课程表!O$3,ROW()*2-6,)</f>
        <v>外语</v>
      </c>
      <c r="P24" s="65" t="str">
        <f ca="1">OFFSET(总课程表!P$3,ROW()*2-6,)</f>
        <v>音乐</v>
      </c>
      <c r="Q24" s="73" t="str">
        <f ca="1">OFFSET(总课程表!Q$3,ROW()*2-6,)</f>
        <v>自习</v>
      </c>
      <c r="R24" s="64" t="str">
        <f ca="1">OFFSET(总课程表!R$3,ROW()*2-6,)</f>
        <v>综实2</v>
      </c>
      <c r="S24" s="65" t="str">
        <f ca="1">OFFSET(总课程表!S$3,ROW()*2-6,)</f>
        <v>外语</v>
      </c>
      <c r="T24" s="65" t="str">
        <f ca="1">OFFSET(总课程表!T$3,ROW()*2-6,)</f>
        <v>数学</v>
      </c>
      <c r="U24" s="66" t="str">
        <f ca="1">OFFSET(总课程表!U$3,ROW()*2-6,)</f>
        <v>美术</v>
      </c>
      <c r="V24" s="64" t="str">
        <f ca="1">OFFSET(总课程表!V$3,ROW()*2-6,)</f>
        <v>物理</v>
      </c>
      <c r="W24" s="65" t="str">
        <f ca="1">OFFSET(总课程表!W$3,ROW()*2-6,)</f>
        <v>班会</v>
      </c>
      <c r="X24" s="65" t="str">
        <f ca="1">OFFSET(总课程表!X$3,ROW()*2-6,)</f>
        <v>语文</v>
      </c>
      <c r="Y24" s="73" t="str">
        <f ca="1">OFFSET(总课程表!Y$3,ROW()*2-6,)</f>
        <v>活动</v>
      </c>
      <c r="Z24" s="64" t="str">
        <f ca="1">OFFSET(总课程表!Z$3,ROW()*2-6,)</f>
        <v>数学</v>
      </c>
      <c r="AA24" s="65" t="str">
        <f ca="1">OFFSET(总课程表!AA$3,ROW()*2-6,)</f>
        <v>语文</v>
      </c>
      <c r="AB24" s="65" t="str">
        <f ca="1">OFFSET(总课程表!AB$3,ROW()*2-6,)</f>
        <v>政治</v>
      </c>
      <c r="AC24" s="66" t="str">
        <f ca="1">OFFSET(总课程表!AC$3,ROW()*2-6,)</f>
        <v>历史</v>
      </c>
      <c r="AD24" s="64" t="str">
        <f ca="1">OFFSET(总课程表!AD$3,ROW()*2-6,)</f>
        <v>体育</v>
      </c>
      <c r="AE24" s="65" t="str">
        <f ca="1">OFFSET(总课程表!AE$3,ROW()*2-6,)</f>
        <v>化学</v>
      </c>
      <c r="AF24" s="65" t="str">
        <f ca="1">OFFSET(总课程表!AF$3,ROW()*2-6,)</f>
        <v>外语</v>
      </c>
      <c r="AG24" s="73" t="str">
        <f ca="1">OFFSET(总课程表!AG$3,ROW()*2-6,)</f>
        <v>化学</v>
      </c>
      <c r="AH24" s="64" t="str">
        <f ca="1">OFFSET(总课程表!AH$3,ROW()*2-6,)</f>
        <v>数学</v>
      </c>
      <c r="AI24" s="65" t="str">
        <f ca="1">OFFSET(总课程表!AI$3,ROW()*2-6,)</f>
        <v>外语</v>
      </c>
      <c r="AJ24" s="65" t="str">
        <f ca="1">OFFSET(总课程表!AJ$3,ROW()*2-6,)</f>
        <v>体育</v>
      </c>
      <c r="AK24" s="66" t="str">
        <f ca="1">OFFSET(总课程表!AK$3,ROW()*2-6,)</f>
        <v>化学</v>
      </c>
      <c r="AL24" s="64" t="str">
        <f ca="1">OFFSET(总课程表!AL$3,ROW()*2-6,)</f>
        <v>语文</v>
      </c>
      <c r="AM24" s="65" t="str">
        <f ca="1">OFFSET(总课程表!AM$3,ROW()*2-6,)</f>
        <v>政治</v>
      </c>
      <c r="AN24" s="65" t="str">
        <f ca="1">OFFSET(总课程表!AN$3,ROW()*2-6,)</f>
        <v>综实1</v>
      </c>
      <c r="AO24" s="73" t="str">
        <f ca="1">OFFSET(总课程表!AO$3,ROW()*2-6,)</f>
        <v>历史</v>
      </c>
      <c r="AQ24" s="58" t="b">
        <f t="array" aca="1" ref="AQ24" ca="1">SUMPRODUCT((B24:AO24=班级总表0!B24:AO24)*1)=40</f>
        <v>1</v>
      </c>
      <c r="AR24" s="59" t="str">
        <f t="shared" ca="1" si="1"/>
        <v>九2</v>
      </c>
      <c r="AS24" s="59" t="str">
        <f t="shared" ca="1" si="1"/>
        <v>九2</v>
      </c>
      <c r="AT24" s="59" t="str">
        <f t="shared" ca="1" si="1"/>
        <v>九2</v>
      </c>
      <c r="AU24" s="59" t="str">
        <f t="shared" ca="1" si="1"/>
        <v>九2</v>
      </c>
      <c r="AV24" s="59" t="str">
        <f t="shared" ca="1" si="1"/>
        <v>九2</v>
      </c>
      <c r="AW24" s="16"/>
    </row>
    <row r="25" spans="1:49" ht="20.149999999999999" customHeight="1" x14ac:dyDescent="0.15">
      <c r="A25" s="68" t="str">
        <f ca="1">OFFSET(总课程表!A$3,ROW()*2-6,)</f>
        <v>九3</v>
      </c>
      <c r="B25" s="64" t="str">
        <f ca="1">OFFSET(总课程表!B$3,ROW()*2-6,)</f>
        <v>综实1</v>
      </c>
      <c r="C25" s="65" t="str">
        <f ca="1">OFFSET(总课程表!C$3,ROW()*2-6,)</f>
        <v>外语</v>
      </c>
      <c r="D25" s="65" t="str">
        <f ca="1">OFFSET(总课程表!D$3,ROW()*2-6,)</f>
        <v>数学</v>
      </c>
      <c r="E25" s="66" t="str">
        <f ca="1">OFFSET(总课程表!E$3,ROW()*2-6,)</f>
        <v>体育</v>
      </c>
      <c r="F25" s="64" t="str">
        <f ca="1">OFFSET(总课程表!F$3,ROW()*2-6,)</f>
        <v>化学</v>
      </c>
      <c r="G25" s="65" t="str">
        <f ca="1">OFFSET(总课程表!G$3,ROW()*2-6,)</f>
        <v>语文</v>
      </c>
      <c r="H25" s="65" t="str">
        <f ca="1">OFFSET(总课程表!H$3,ROW()*2-6,)</f>
        <v>历史</v>
      </c>
      <c r="I25" s="73" t="str">
        <f ca="1">OFFSET(总课程表!I$3,ROW()*2-6,)</f>
        <v>自习</v>
      </c>
      <c r="J25" s="64" t="str">
        <f ca="1">OFFSET(总课程表!J$3,ROW()*2-6,)</f>
        <v>数学</v>
      </c>
      <c r="K25" s="65" t="str">
        <f ca="1">OFFSET(总课程表!K$3,ROW()*2-6,)</f>
        <v>语文</v>
      </c>
      <c r="L25" s="65" t="str">
        <f ca="1">OFFSET(总课程表!L$3,ROW()*2-6,)</f>
        <v>化学</v>
      </c>
      <c r="M25" s="66" t="str">
        <f ca="1">OFFSET(总课程表!M$3,ROW()*2-6,)</f>
        <v>音乐</v>
      </c>
      <c r="N25" s="64" t="str">
        <f ca="1">OFFSET(总课程表!N$3,ROW()*2-6,)</f>
        <v>物理</v>
      </c>
      <c r="O25" s="65" t="str">
        <f ca="1">OFFSET(总课程表!O$3,ROW()*2-6,)</f>
        <v>政治</v>
      </c>
      <c r="P25" s="65" t="str">
        <f ca="1">OFFSET(总课程表!P$3,ROW()*2-6,)</f>
        <v>地校1</v>
      </c>
      <c r="Q25" s="73" t="str">
        <f ca="1">OFFSET(总课程表!Q$3,ROW()*2-6,)</f>
        <v>活动</v>
      </c>
      <c r="R25" s="64" t="str">
        <f ca="1">OFFSET(总课程表!R$3,ROW()*2-6,)</f>
        <v>外语</v>
      </c>
      <c r="S25" s="65" t="str">
        <f ca="1">OFFSET(总课程表!S$3,ROW()*2-6,)</f>
        <v>化学</v>
      </c>
      <c r="T25" s="65" t="str">
        <f ca="1">OFFSET(总课程表!T$3,ROW()*2-6,)</f>
        <v>语文</v>
      </c>
      <c r="U25" s="66" t="str">
        <f ca="1">OFFSET(总课程表!U$3,ROW()*2-6,)</f>
        <v>数学</v>
      </c>
      <c r="V25" s="64" t="str">
        <f ca="1">OFFSET(总课程表!V$3,ROW()*2-6,)</f>
        <v>体育</v>
      </c>
      <c r="W25" s="65" t="str">
        <f ca="1">OFFSET(总课程表!W$3,ROW()*2-6,)</f>
        <v>班会</v>
      </c>
      <c r="X25" s="65" t="str">
        <f ca="1">OFFSET(总课程表!X$3,ROW()*2-6,)</f>
        <v>历史</v>
      </c>
      <c r="Y25" s="73" t="str">
        <f ca="1">OFFSET(总课程表!Y$3,ROW()*2-6,)</f>
        <v>化学</v>
      </c>
      <c r="Z25" s="64" t="str">
        <f ca="1">OFFSET(总课程表!Z$3,ROW()*2-6,)</f>
        <v>物理</v>
      </c>
      <c r="AA25" s="65" t="str">
        <f ca="1">OFFSET(总课程表!AA$3,ROW()*2-6,)</f>
        <v>数学</v>
      </c>
      <c r="AB25" s="65" t="str">
        <f ca="1">OFFSET(总课程表!AB$3,ROW()*2-6,)</f>
        <v>化学</v>
      </c>
      <c r="AC25" s="66" t="str">
        <f ca="1">OFFSET(总课程表!AC$3,ROW()*2-6,)</f>
        <v>语文</v>
      </c>
      <c r="AD25" s="64" t="str">
        <f ca="1">OFFSET(总课程表!AD$3,ROW()*2-6,)</f>
        <v>体育</v>
      </c>
      <c r="AE25" s="65" t="str">
        <f ca="1">OFFSET(总课程表!AE$3,ROW()*2-6,)</f>
        <v>政治</v>
      </c>
      <c r="AF25" s="65" t="str">
        <f ca="1">OFFSET(总课程表!AF$3,ROW()*2-6,)</f>
        <v>外语</v>
      </c>
      <c r="AG25" s="73" t="str">
        <f ca="1">OFFSET(总课程表!AG$3,ROW()*2-6,)</f>
        <v>历史</v>
      </c>
      <c r="AH25" s="64" t="str">
        <f ca="1">OFFSET(总课程表!AH$3,ROW()*2-6,)</f>
        <v>外语</v>
      </c>
      <c r="AI25" s="65" t="str">
        <f ca="1">OFFSET(总课程表!AI$3,ROW()*2-6,)</f>
        <v>数学</v>
      </c>
      <c r="AJ25" s="65" t="str">
        <f ca="1">OFFSET(总课程表!AJ$3,ROW()*2-6,)</f>
        <v>综实2</v>
      </c>
      <c r="AK25" s="66" t="str">
        <f ca="1">OFFSET(总课程表!AK$3,ROW()*2-6,)</f>
        <v>语文</v>
      </c>
      <c r="AL25" s="64" t="str">
        <f ca="1">OFFSET(总课程表!AL$3,ROW()*2-6,)</f>
        <v>美术</v>
      </c>
      <c r="AM25" s="65" t="str">
        <f ca="1">OFFSET(总课程表!AM$3,ROW()*2-6,)</f>
        <v>物理</v>
      </c>
      <c r="AN25" s="65" t="str">
        <f ca="1">OFFSET(总课程表!AN$3,ROW()*2-6,)</f>
        <v>地校2</v>
      </c>
      <c r="AO25" s="73" t="str">
        <f ca="1">OFFSET(总课程表!AO$3,ROW()*2-6,)</f>
        <v>活动</v>
      </c>
      <c r="AQ25" s="58" t="b">
        <f t="array" aca="1" ref="AQ25" ca="1">SUMPRODUCT((B25:AO25=班级总表0!B25:AO25)*1)=40</f>
        <v>1</v>
      </c>
      <c r="AR25" s="59" t="str">
        <f t="shared" ca="1" si="1"/>
        <v>九3</v>
      </c>
      <c r="AS25" s="59" t="str">
        <f t="shared" ca="1" si="1"/>
        <v>九3</v>
      </c>
      <c r="AT25" s="59" t="str">
        <f t="shared" ca="1" si="1"/>
        <v>九3</v>
      </c>
      <c r="AU25" s="59" t="str">
        <f t="shared" ca="1" si="1"/>
        <v>九3</v>
      </c>
      <c r="AV25" s="59" t="str">
        <f t="shared" ca="1" si="1"/>
        <v>九3</v>
      </c>
      <c r="AW25" s="16"/>
    </row>
    <row r="26" spans="1:49" ht="20.149999999999999" customHeight="1" x14ac:dyDescent="0.15">
      <c r="A26" s="68" t="str">
        <f ca="1">OFFSET(总课程表!A$3,ROW()*2-6,)</f>
        <v>九4</v>
      </c>
      <c r="B26" s="64" t="str">
        <f ca="1">OFFSET(总课程表!B$3,ROW()*2-6,)</f>
        <v>语文</v>
      </c>
      <c r="C26" s="65" t="str">
        <f ca="1">OFFSET(总课程表!C$3,ROW()*2-6,)</f>
        <v>物理</v>
      </c>
      <c r="D26" s="65" t="str">
        <f ca="1">OFFSET(总课程表!D$3,ROW()*2-6,)</f>
        <v>体育</v>
      </c>
      <c r="E26" s="66" t="str">
        <f ca="1">OFFSET(总课程表!E$3,ROW()*2-6,)</f>
        <v>数学</v>
      </c>
      <c r="F26" s="64" t="str">
        <f ca="1">OFFSET(总课程表!F$3,ROW()*2-6,)</f>
        <v>政治</v>
      </c>
      <c r="G26" s="65" t="str">
        <f ca="1">OFFSET(总课程表!G$3,ROW()*2-6,)</f>
        <v>化学</v>
      </c>
      <c r="H26" s="65" t="str">
        <f ca="1">OFFSET(总课程表!H$3,ROW()*2-6,)</f>
        <v>地校1</v>
      </c>
      <c r="I26" s="73" t="str">
        <f ca="1">OFFSET(总课程表!I$3,ROW()*2-6,)</f>
        <v>化学</v>
      </c>
      <c r="J26" s="64" t="str">
        <f ca="1">OFFSET(总课程表!J$3,ROW()*2-6,)</f>
        <v>化学</v>
      </c>
      <c r="K26" s="65" t="str">
        <f ca="1">OFFSET(总课程表!K$3,ROW()*2-6,)</f>
        <v>外语</v>
      </c>
      <c r="L26" s="65" t="str">
        <f ca="1">OFFSET(总课程表!L$3,ROW()*2-6,)</f>
        <v>数学</v>
      </c>
      <c r="M26" s="66" t="str">
        <f ca="1">OFFSET(总课程表!M$3,ROW()*2-6,)</f>
        <v>语文</v>
      </c>
      <c r="N26" s="64" t="str">
        <f ca="1">OFFSET(总课程表!N$3,ROW()*2-6,)</f>
        <v>音乐</v>
      </c>
      <c r="O26" s="65" t="str">
        <f ca="1">OFFSET(总课程表!O$3,ROW()*2-6,)</f>
        <v>历史</v>
      </c>
      <c r="P26" s="65" t="str">
        <f ca="1">OFFSET(总课程表!P$3,ROW()*2-6,)</f>
        <v>物理</v>
      </c>
      <c r="Q26" s="73" t="str">
        <f ca="1">OFFSET(总课程表!Q$3,ROW()*2-6,)</f>
        <v>活动</v>
      </c>
      <c r="R26" s="64" t="str">
        <f ca="1">OFFSET(总课程表!R$3,ROW()*2-6,)</f>
        <v>语文</v>
      </c>
      <c r="S26" s="65" t="str">
        <f ca="1">OFFSET(总课程表!S$3,ROW()*2-6,)</f>
        <v>数学</v>
      </c>
      <c r="T26" s="65" t="str">
        <f ca="1">OFFSET(总课程表!T$3,ROW()*2-6,)</f>
        <v>化学</v>
      </c>
      <c r="U26" s="66" t="str">
        <f ca="1">OFFSET(总课程表!U$3,ROW()*2-6,)</f>
        <v>外语</v>
      </c>
      <c r="V26" s="64" t="str">
        <f ca="1">OFFSET(总课程表!V$3,ROW()*2-6,)</f>
        <v>历史</v>
      </c>
      <c r="W26" s="65" t="str">
        <f ca="1">OFFSET(总课程表!W$3,ROW()*2-6,)</f>
        <v>班会</v>
      </c>
      <c r="X26" s="65" t="str">
        <f ca="1">OFFSET(总课程表!X$3,ROW()*2-6,)</f>
        <v>地校2</v>
      </c>
      <c r="Y26" s="73" t="str">
        <f ca="1">OFFSET(总课程表!Y$3,ROW()*2-6,)</f>
        <v>活动</v>
      </c>
      <c r="Z26" s="64" t="str">
        <f ca="1">OFFSET(总课程表!Z$3,ROW()*2-6,)</f>
        <v>数学</v>
      </c>
      <c r="AA26" s="65" t="str">
        <f ca="1">OFFSET(总课程表!AA$3,ROW()*2-6,)</f>
        <v>物理</v>
      </c>
      <c r="AB26" s="65" t="str">
        <f ca="1">OFFSET(总课程表!AB$3,ROW()*2-6,)</f>
        <v>语文</v>
      </c>
      <c r="AC26" s="66" t="str">
        <f ca="1">OFFSET(总课程表!AC$3,ROW()*2-6,)</f>
        <v>综实2</v>
      </c>
      <c r="AD26" s="64" t="str">
        <f ca="1">OFFSET(总课程表!AD$3,ROW()*2-6,)</f>
        <v>政治</v>
      </c>
      <c r="AE26" s="65" t="str">
        <f ca="1">OFFSET(总课程表!AE$3,ROW()*2-6,)</f>
        <v>外语</v>
      </c>
      <c r="AF26" s="65" t="str">
        <f ca="1">OFFSET(总课程表!AF$3,ROW()*2-6,)</f>
        <v>体育</v>
      </c>
      <c r="AG26" s="73" t="str">
        <f ca="1">OFFSET(总课程表!AG$3,ROW()*2-6,)</f>
        <v>美术</v>
      </c>
      <c r="AH26" s="64" t="str">
        <f ca="1">OFFSET(总课程表!AH$3,ROW()*2-6,)</f>
        <v>数学</v>
      </c>
      <c r="AI26" s="65" t="str">
        <f ca="1">OFFSET(总课程表!AI$3,ROW()*2-6,)</f>
        <v>化学</v>
      </c>
      <c r="AJ26" s="65" t="str">
        <f ca="1">OFFSET(总课程表!AJ$3,ROW()*2-6,)</f>
        <v>外语</v>
      </c>
      <c r="AK26" s="66" t="str">
        <f ca="1">OFFSET(总课程表!AK$3,ROW()*2-6,)</f>
        <v>历史</v>
      </c>
      <c r="AL26" s="64" t="str">
        <f ca="1">OFFSET(总课程表!AL$3,ROW()*2-6,)</f>
        <v>语文</v>
      </c>
      <c r="AM26" s="65" t="str">
        <f ca="1">OFFSET(总课程表!AM$3,ROW()*2-6,)</f>
        <v>综实1</v>
      </c>
      <c r="AN26" s="65" t="str">
        <f ca="1">OFFSET(总课程表!AN$3,ROW()*2-6,)</f>
        <v>体育</v>
      </c>
      <c r="AO26" s="73" t="str">
        <f ca="1">OFFSET(总课程表!AO$3,ROW()*2-6,)</f>
        <v>自习</v>
      </c>
      <c r="AQ26" s="58" t="b">
        <f t="array" aca="1" ref="AQ26" ca="1">SUMPRODUCT((B26:AO26=班级总表0!B26:AO26)*1)=40</f>
        <v>1</v>
      </c>
      <c r="AR26" s="59" t="str">
        <f t="shared" ca="1" si="1"/>
        <v>九4</v>
      </c>
      <c r="AS26" s="59" t="str">
        <f t="shared" ca="1" si="1"/>
        <v>九4</v>
      </c>
      <c r="AT26" s="59" t="str">
        <f t="shared" ca="1" si="1"/>
        <v>九4</v>
      </c>
      <c r="AU26" s="59" t="str">
        <f t="shared" ca="1" si="1"/>
        <v>九4</v>
      </c>
      <c r="AV26" s="59" t="str">
        <f t="shared" ca="1" si="1"/>
        <v>九4</v>
      </c>
      <c r="AW26" s="16"/>
    </row>
    <row r="27" spans="1:49" ht="20.149999999999999" customHeight="1" x14ac:dyDescent="0.15">
      <c r="A27" s="68" t="str">
        <f ca="1">OFFSET(总课程表!A$3,ROW()*2-6,)</f>
        <v>九5</v>
      </c>
      <c r="B27" s="64" t="str">
        <f ca="1">OFFSET(总课程表!B$3,ROW()*2-6,)</f>
        <v>语文</v>
      </c>
      <c r="C27" s="65" t="str">
        <f ca="1">OFFSET(总课程表!C$3,ROW()*2-6,)</f>
        <v>数学</v>
      </c>
      <c r="D27" s="65" t="str">
        <f ca="1">OFFSET(总课程表!D$3,ROW()*2-6,)</f>
        <v>历史</v>
      </c>
      <c r="E27" s="66" t="str">
        <f ca="1">OFFSET(总课程表!E$3,ROW()*2-6,)</f>
        <v>综实2</v>
      </c>
      <c r="F27" s="64" t="str">
        <f ca="1">OFFSET(总课程表!F$3,ROW()*2-6,)</f>
        <v>物理</v>
      </c>
      <c r="G27" s="65" t="str">
        <f ca="1">OFFSET(总课程表!G$3,ROW()*2-6,)</f>
        <v>体育</v>
      </c>
      <c r="H27" s="65" t="str">
        <f ca="1">OFFSET(总课程表!H$3,ROW()*2-6,)</f>
        <v>外语</v>
      </c>
      <c r="I27" s="73" t="str">
        <f ca="1">OFFSET(总课程表!I$3,ROW()*2-6,)</f>
        <v>化学</v>
      </c>
      <c r="J27" s="64" t="str">
        <f ca="1">OFFSET(总课程表!J$3,ROW()*2-6,)</f>
        <v>语文</v>
      </c>
      <c r="K27" s="65" t="str">
        <f ca="1">OFFSET(总课程表!K$3,ROW()*2-6,)</f>
        <v>数学</v>
      </c>
      <c r="L27" s="65" t="str">
        <f ca="1">OFFSET(总课程表!L$3,ROW()*2-6,)</f>
        <v>外语</v>
      </c>
      <c r="M27" s="66" t="str">
        <f ca="1">OFFSET(总课程表!M$3,ROW()*2-6,)</f>
        <v>综实1</v>
      </c>
      <c r="N27" s="64" t="str">
        <f ca="1">OFFSET(总课程表!N$3,ROW()*2-6,)</f>
        <v>化学</v>
      </c>
      <c r="O27" s="65" t="str">
        <f ca="1">OFFSET(总课程表!O$3,ROW()*2-6,)</f>
        <v>美术</v>
      </c>
      <c r="P27" s="65" t="str">
        <f ca="1">OFFSET(总课程表!P$3,ROW()*2-6,)</f>
        <v>地校2</v>
      </c>
      <c r="Q27" s="73" t="str">
        <f ca="1">OFFSET(总课程表!Q$3,ROW()*2-6,)</f>
        <v>活动</v>
      </c>
      <c r="R27" s="64" t="str">
        <f ca="1">OFFSET(总课程表!R$3,ROW()*2-6,)</f>
        <v>数学</v>
      </c>
      <c r="S27" s="65" t="str">
        <f ca="1">OFFSET(总课程表!S$3,ROW()*2-6,)</f>
        <v>外语</v>
      </c>
      <c r="T27" s="65" t="str">
        <f ca="1">OFFSET(总课程表!T$3,ROW()*2-6,)</f>
        <v>历史</v>
      </c>
      <c r="U27" s="66" t="str">
        <f ca="1">OFFSET(总课程表!U$3,ROW()*2-6,)</f>
        <v>语文</v>
      </c>
      <c r="V27" s="64" t="str">
        <f ca="1">OFFSET(总课程表!V$3,ROW()*2-6,)</f>
        <v>体育</v>
      </c>
      <c r="W27" s="65" t="str">
        <f ca="1">OFFSET(总课程表!W$3,ROW()*2-6,)</f>
        <v>班会</v>
      </c>
      <c r="X27" s="65" t="str">
        <f ca="1">OFFSET(总课程表!X$3,ROW()*2-6,)</f>
        <v>音乐</v>
      </c>
      <c r="Y27" s="73" t="str">
        <f ca="1">OFFSET(总课程表!Y$3,ROW()*2-6,)</f>
        <v>化学</v>
      </c>
      <c r="Z27" s="64" t="str">
        <f ca="1">OFFSET(总课程表!Z$3,ROW()*2-6,)</f>
        <v>语文</v>
      </c>
      <c r="AA27" s="65" t="str">
        <f ca="1">OFFSET(总课程表!AA$3,ROW()*2-6,)</f>
        <v>物理</v>
      </c>
      <c r="AB27" s="65" t="str">
        <f ca="1">OFFSET(总课程表!AB$3,ROW()*2-6,)</f>
        <v>政治</v>
      </c>
      <c r="AC27" s="66" t="str">
        <f ca="1">OFFSET(总课程表!AC$3,ROW()*2-6,)</f>
        <v>数学</v>
      </c>
      <c r="AD27" s="64" t="str">
        <f ca="1">OFFSET(总课程表!AD$3,ROW()*2-6,)</f>
        <v>化学</v>
      </c>
      <c r="AE27" s="65" t="str">
        <f ca="1">OFFSET(总课程表!AE$3,ROW()*2-6,)</f>
        <v>历史</v>
      </c>
      <c r="AF27" s="65" t="str">
        <f ca="1">OFFSET(总课程表!AF$3,ROW()*2-6,)</f>
        <v>地校1</v>
      </c>
      <c r="AG27" s="73" t="str">
        <f ca="1">OFFSET(总课程表!AG$3,ROW()*2-6,)</f>
        <v>活动</v>
      </c>
      <c r="AH27" s="64" t="str">
        <f ca="1">OFFSET(总课程表!AH$3,ROW()*2-6,)</f>
        <v>物理</v>
      </c>
      <c r="AI27" s="65" t="str">
        <f ca="1">OFFSET(总课程表!AI$3,ROW()*2-6,)</f>
        <v>数学</v>
      </c>
      <c r="AJ27" s="65" t="str">
        <f ca="1">OFFSET(总课程表!AJ$3,ROW()*2-6,)</f>
        <v>化学</v>
      </c>
      <c r="AK27" s="66" t="str">
        <f ca="1">OFFSET(总课程表!AK$3,ROW()*2-6,)</f>
        <v>外语</v>
      </c>
      <c r="AL27" s="64" t="str">
        <f ca="1">OFFSET(总课程表!AL$3,ROW()*2-6,)</f>
        <v>体育</v>
      </c>
      <c r="AM27" s="65" t="str">
        <f ca="1">OFFSET(总课程表!AM$3,ROW()*2-6,)</f>
        <v>语文</v>
      </c>
      <c r="AN27" s="65" t="str">
        <f ca="1">OFFSET(总课程表!AN$3,ROW()*2-6,)</f>
        <v>政治</v>
      </c>
      <c r="AO27" s="73" t="str">
        <f ca="1">OFFSET(总课程表!AO$3,ROW()*2-6,)</f>
        <v>自习</v>
      </c>
      <c r="AQ27" s="58" t="b">
        <f t="array" aca="1" ref="AQ27" ca="1">SUMPRODUCT((B27:AO27=班级总表0!B27:AO27)*1)=40</f>
        <v>1</v>
      </c>
      <c r="AR27" s="59" t="str">
        <f t="shared" ca="1" si="1"/>
        <v>九5</v>
      </c>
      <c r="AS27" s="59" t="str">
        <f t="shared" ca="1" si="1"/>
        <v>九5</v>
      </c>
      <c r="AT27" s="59" t="str">
        <f t="shared" ca="1" si="1"/>
        <v>九5</v>
      </c>
      <c r="AU27" s="59" t="str">
        <f t="shared" ca="1" si="1"/>
        <v>九5</v>
      </c>
      <c r="AV27" s="59" t="str">
        <f t="shared" ca="1" si="1"/>
        <v>九5</v>
      </c>
      <c r="AW27" s="16"/>
    </row>
    <row r="28" spans="1:49" ht="20.149999999999999" customHeight="1" x14ac:dyDescent="0.15">
      <c r="A28" s="68" t="str">
        <f ca="1">OFFSET(总课程表!A$3,ROW()*2-6,)</f>
        <v>九6</v>
      </c>
      <c r="B28" s="64" t="str">
        <f ca="1">OFFSET(总课程表!B$3,ROW()*2-6,)</f>
        <v>外语</v>
      </c>
      <c r="C28" s="65" t="str">
        <f ca="1">OFFSET(总课程表!C$3,ROW()*2-6,)</f>
        <v>化学</v>
      </c>
      <c r="D28" s="65" t="str">
        <f ca="1">OFFSET(总课程表!D$3,ROW()*2-6,)</f>
        <v>数学</v>
      </c>
      <c r="E28" s="66" t="str">
        <f ca="1">OFFSET(总课程表!E$3,ROW()*2-6,)</f>
        <v>语文</v>
      </c>
      <c r="F28" s="64" t="str">
        <f ca="1">OFFSET(总课程表!F$3,ROW()*2-6,)</f>
        <v>物理</v>
      </c>
      <c r="G28" s="65" t="str">
        <f ca="1">OFFSET(总课程表!G$3,ROW()*2-6,)</f>
        <v>美术</v>
      </c>
      <c r="H28" s="65" t="str">
        <f ca="1">OFFSET(总课程表!H$3,ROW()*2-6,)</f>
        <v>地校2</v>
      </c>
      <c r="I28" s="73" t="str">
        <f ca="1">OFFSET(总课程表!I$3,ROW()*2-6,)</f>
        <v>活动</v>
      </c>
      <c r="J28" s="64" t="str">
        <f ca="1">OFFSET(总课程表!J$3,ROW()*2-6,)</f>
        <v>数学</v>
      </c>
      <c r="K28" s="65" t="str">
        <f ca="1">OFFSET(总课程表!K$3,ROW()*2-6,)</f>
        <v>物理</v>
      </c>
      <c r="L28" s="65" t="str">
        <f ca="1">OFFSET(总课程表!L$3,ROW()*2-6,)</f>
        <v>体育</v>
      </c>
      <c r="M28" s="66" t="str">
        <f ca="1">OFFSET(总课程表!M$3,ROW()*2-6,)</f>
        <v>外语</v>
      </c>
      <c r="N28" s="64" t="str">
        <f ca="1">OFFSET(总课程表!N$3,ROW()*2-6,)</f>
        <v>历史</v>
      </c>
      <c r="O28" s="65" t="str">
        <f ca="1">OFFSET(总课程表!O$3,ROW()*2-6,)</f>
        <v>语文</v>
      </c>
      <c r="P28" s="65" t="str">
        <f ca="1">OFFSET(总课程表!P$3,ROW()*2-6,)</f>
        <v>综实2</v>
      </c>
      <c r="Q28" s="73" t="str">
        <f ca="1">OFFSET(总课程表!Q$3,ROW()*2-6,)</f>
        <v>化学</v>
      </c>
      <c r="R28" s="64" t="str">
        <f ca="1">OFFSET(总课程表!R$3,ROW()*2-6,)</f>
        <v>外语</v>
      </c>
      <c r="S28" s="65" t="str">
        <f ca="1">OFFSET(总课程表!S$3,ROW()*2-6,)</f>
        <v>化学</v>
      </c>
      <c r="T28" s="65" t="str">
        <f ca="1">OFFSET(总课程表!T$3,ROW()*2-6,)</f>
        <v>体育</v>
      </c>
      <c r="U28" s="66" t="str">
        <f ca="1">OFFSET(总课程表!U$3,ROW()*2-6,)</f>
        <v>数学</v>
      </c>
      <c r="V28" s="64" t="str">
        <f ca="1">OFFSET(总课程表!V$3,ROW()*2-6,)</f>
        <v>语文</v>
      </c>
      <c r="W28" s="65" t="str">
        <f ca="1">OFFSET(总课程表!W$3,ROW()*2-6,)</f>
        <v>班会</v>
      </c>
      <c r="X28" s="65" t="str">
        <f ca="1">OFFSET(总课程表!X$3,ROW()*2-6,)</f>
        <v>政治</v>
      </c>
      <c r="Y28" s="73" t="str">
        <f ca="1">OFFSET(总课程表!Y$3,ROW()*2-6,)</f>
        <v>历史</v>
      </c>
      <c r="Z28" s="64" t="str">
        <f ca="1">OFFSET(总课程表!Z$3,ROW()*2-6,)</f>
        <v>数学</v>
      </c>
      <c r="AA28" s="65" t="str">
        <f ca="1">OFFSET(总课程表!AA$3,ROW()*2-6,)</f>
        <v>语文</v>
      </c>
      <c r="AB28" s="65" t="str">
        <f ca="1">OFFSET(总课程表!AB$3,ROW()*2-6,)</f>
        <v>物理</v>
      </c>
      <c r="AC28" s="66" t="str">
        <f ca="1">OFFSET(总课程表!AC$3,ROW()*2-6,)</f>
        <v>历史</v>
      </c>
      <c r="AD28" s="64" t="str">
        <f ca="1">OFFSET(总课程表!AD$3,ROW()*2-6,)</f>
        <v>化学</v>
      </c>
      <c r="AE28" s="65" t="str">
        <f ca="1">OFFSET(总课程表!AE$3,ROW()*2-6,)</f>
        <v>体育</v>
      </c>
      <c r="AF28" s="65" t="str">
        <f ca="1">OFFSET(总课程表!AF$3,ROW()*2-6,)</f>
        <v>外语</v>
      </c>
      <c r="AG28" s="73" t="str">
        <f ca="1">OFFSET(总课程表!AG$3,ROW()*2-6,)</f>
        <v>自习</v>
      </c>
      <c r="AH28" s="64" t="str">
        <f ca="1">OFFSET(总课程表!AH$3,ROW()*2-6,)</f>
        <v>数学</v>
      </c>
      <c r="AI28" s="65" t="str">
        <f ca="1">OFFSET(总课程表!AI$3,ROW()*2-6,)</f>
        <v>政治</v>
      </c>
      <c r="AJ28" s="65" t="str">
        <f ca="1">OFFSET(总课程表!AJ$3,ROW()*2-6,)</f>
        <v>化学</v>
      </c>
      <c r="AK28" s="66" t="str">
        <f ca="1">OFFSET(总课程表!AK$3,ROW()*2-6,)</f>
        <v>地校1</v>
      </c>
      <c r="AL28" s="64" t="str">
        <f ca="1">OFFSET(总课程表!AL$3,ROW()*2-6,)</f>
        <v>综实1</v>
      </c>
      <c r="AM28" s="65" t="str">
        <f ca="1">OFFSET(总课程表!AM$3,ROW()*2-6,)</f>
        <v>音乐</v>
      </c>
      <c r="AN28" s="65" t="str">
        <f ca="1">OFFSET(总课程表!AN$3,ROW()*2-6,)</f>
        <v>语文</v>
      </c>
      <c r="AO28" s="73" t="str">
        <f ca="1">OFFSET(总课程表!AO$3,ROW()*2-6,)</f>
        <v>活动</v>
      </c>
      <c r="AQ28" s="58" t="b">
        <f t="array" aca="1" ref="AQ28" ca="1">SUMPRODUCT((B28:AO28=班级总表0!B28:AO28)*1)=40</f>
        <v>1</v>
      </c>
      <c r="AR28" s="59" t="str">
        <f t="shared" ca="1" si="1"/>
        <v>九6</v>
      </c>
      <c r="AS28" s="59" t="str">
        <f t="shared" ca="1" si="1"/>
        <v>九6</v>
      </c>
      <c r="AT28" s="59" t="str">
        <f t="shared" ca="1" si="1"/>
        <v>九6</v>
      </c>
      <c r="AU28" s="59" t="str">
        <f t="shared" ca="1" si="1"/>
        <v>九6</v>
      </c>
      <c r="AV28" s="59" t="str">
        <f t="shared" ca="1" si="1"/>
        <v>九6</v>
      </c>
      <c r="AW28" s="16"/>
    </row>
    <row r="29" spans="1:49" ht="20.149999999999999" customHeight="1" x14ac:dyDescent="0.15">
      <c r="A29" s="68" t="str">
        <f ca="1">OFFSET(总课程表!A$3,ROW()*2-6,)</f>
        <v>九7</v>
      </c>
      <c r="B29" s="64" t="str">
        <f ca="1">OFFSET(总课程表!B$3,ROW()*2-6,)</f>
        <v>数学</v>
      </c>
      <c r="C29" s="65" t="str">
        <f ca="1">OFFSET(总课程表!C$3,ROW()*2-6,)</f>
        <v>语文</v>
      </c>
      <c r="D29" s="65" t="str">
        <f ca="1">OFFSET(总课程表!D$3,ROW()*2-6,)</f>
        <v>物理</v>
      </c>
      <c r="E29" s="66" t="str">
        <f ca="1">OFFSET(总课程表!E$3,ROW()*2-6,)</f>
        <v>综实2</v>
      </c>
      <c r="F29" s="64" t="str">
        <f ca="1">OFFSET(总课程表!F$3,ROW()*2-6,)</f>
        <v>政治</v>
      </c>
      <c r="G29" s="65" t="str">
        <f ca="1">OFFSET(总课程表!G$3,ROW()*2-6,)</f>
        <v>历史</v>
      </c>
      <c r="H29" s="65" t="str">
        <f ca="1">OFFSET(总课程表!H$3,ROW()*2-6,)</f>
        <v>外语</v>
      </c>
      <c r="I29" s="73" t="str">
        <f ca="1">OFFSET(总课程表!I$3,ROW()*2-6,)</f>
        <v>活动</v>
      </c>
      <c r="J29" s="64" t="str">
        <f ca="1">OFFSET(总课程表!J$3,ROW()*2-6,)</f>
        <v>综实1</v>
      </c>
      <c r="K29" s="65" t="str">
        <f ca="1">OFFSET(总课程表!K$3,ROW()*2-6,)</f>
        <v>数学</v>
      </c>
      <c r="L29" s="65" t="str">
        <f ca="1">OFFSET(总课程表!L$3,ROW()*2-6,)</f>
        <v>化学</v>
      </c>
      <c r="M29" s="66" t="str">
        <f ca="1">OFFSET(总课程表!M$3,ROW()*2-6,)</f>
        <v>体育</v>
      </c>
      <c r="N29" s="64" t="str">
        <f ca="1">OFFSET(总课程表!N$3,ROW()*2-6,)</f>
        <v>美术</v>
      </c>
      <c r="O29" s="65" t="str">
        <f ca="1">OFFSET(总课程表!O$3,ROW()*2-6,)</f>
        <v>外语</v>
      </c>
      <c r="P29" s="65" t="str">
        <f ca="1">OFFSET(总课程表!P$3,ROW()*2-6,)</f>
        <v>语文</v>
      </c>
      <c r="Q29" s="73" t="str">
        <f ca="1">OFFSET(总课程表!Q$3,ROW()*2-6,)</f>
        <v>自习</v>
      </c>
      <c r="R29" s="64" t="str">
        <f ca="1">OFFSET(总课程表!R$3,ROW()*2-6,)</f>
        <v>数学</v>
      </c>
      <c r="S29" s="65" t="str">
        <f ca="1">OFFSET(总课程表!S$3,ROW()*2-6,)</f>
        <v>物理</v>
      </c>
      <c r="T29" s="65" t="str">
        <f ca="1">OFFSET(总课程表!T$3,ROW()*2-6,)</f>
        <v>体育</v>
      </c>
      <c r="U29" s="66" t="str">
        <f ca="1">OFFSET(总课程表!U$3,ROW()*2-6,)</f>
        <v>化学</v>
      </c>
      <c r="V29" s="64" t="str">
        <f ca="1">OFFSET(总课程表!V$3,ROW()*2-6,)</f>
        <v>语文</v>
      </c>
      <c r="W29" s="65" t="str">
        <f ca="1">OFFSET(总课程表!W$3,ROW()*2-6,)</f>
        <v>班会</v>
      </c>
      <c r="X29" s="65" t="str">
        <f ca="1">OFFSET(总课程表!X$3,ROW()*2-6,)</f>
        <v>地校1</v>
      </c>
      <c r="Y29" s="73" t="str">
        <f ca="1">OFFSET(总课程表!Y$3,ROW()*2-6,)</f>
        <v>化学</v>
      </c>
      <c r="Z29" s="64" t="str">
        <f ca="1">OFFSET(总课程表!Z$3,ROW()*2-6,)</f>
        <v>外语</v>
      </c>
      <c r="AA29" s="65" t="str">
        <f ca="1">OFFSET(总课程表!AA$3,ROW()*2-6,)</f>
        <v>语文</v>
      </c>
      <c r="AB29" s="65" t="str">
        <f ca="1">OFFSET(总课程表!AB$3,ROW()*2-6,)</f>
        <v>数学</v>
      </c>
      <c r="AC29" s="66" t="str">
        <f ca="1">OFFSET(总课程表!AC$3,ROW()*2-6,)</f>
        <v>体育</v>
      </c>
      <c r="AD29" s="64" t="str">
        <f ca="1">OFFSET(总课程表!AD$3,ROW()*2-6,)</f>
        <v>历史</v>
      </c>
      <c r="AE29" s="65" t="str">
        <f ca="1">OFFSET(总课程表!AE$3,ROW()*2-6,)</f>
        <v>政治</v>
      </c>
      <c r="AF29" s="65" t="str">
        <f ca="1">OFFSET(总课程表!AF$3,ROW()*2-6,)</f>
        <v>化学</v>
      </c>
      <c r="AG29" s="73" t="str">
        <f ca="1">OFFSET(总课程表!AG$3,ROW()*2-6,)</f>
        <v>历史</v>
      </c>
      <c r="AH29" s="64" t="str">
        <f ca="1">OFFSET(总课程表!AH$3,ROW()*2-6,)</f>
        <v>外语</v>
      </c>
      <c r="AI29" s="65" t="str">
        <f ca="1">OFFSET(总课程表!AI$3,ROW()*2-6,)</f>
        <v>化学</v>
      </c>
      <c r="AJ29" s="65" t="str">
        <f ca="1">OFFSET(总课程表!AJ$3,ROW()*2-6,)</f>
        <v>数学</v>
      </c>
      <c r="AK29" s="66" t="str">
        <f ca="1">OFFSET(总课程表!AK$3,ROW()*2-6,)</f>
        <v>地校2</v>
      </c>
      <c r="AL29" s="64" t="str">
        <f ca="1">OFFSET(总课程表!AL$3,ROW()*2-6,)</f>
        <v>语文</v>
      </c>
      <c r="AM29" s="65" t="str">
        <f ca="1">OFFSET(总课程表!AM$3,ROW()*2-6,)</f>
        <v>音乐</v>
      </c>
      <c r="AN29" s="65" t="str">
        <f ca="1">OFFSET(总课程表!AN$3,ROW()*2-6,)</f>
        <v>物理</v>
      </c>
      <c r="AO29" s="73" t="str">
        <f ca="1">OFFSET(总课程表!AO$3,ROW()*2-6,)</f>
        <v>活动</v>
      </c>
      <c r="AQ29" s="58" t="b">
        <f t="array" aca="1" ref="AQ29" ca="1">SUMPRODUCT((B29:AO29=班级总表0!B29:AO29)*1)=40</f>
        <v>1</v>
      </c>
      <c r="AR29" s="59" t="str">
        <f t="shared" ca="1" si="1"/>
        <v>九7</v>
      </c>
      <c r="AS29" s="59" t="str">
        <f t="shared" ca="1" si="1"/>
        <v>九7</v>
      </c>
      <c r="AT29" s="59" t="str">
        <f t="shared" ca="1" si="1"/>
        <v>九7</v>
      </c>
      <c r="AU29" s="59" t="str">
        <f t="shared" ca="1" si="1"/>
        <v>九7</v>
      </c>
      <c r="AV29" s="59" t="str">
        <f t="shared" ca="1" si="1"/>
        <v>九7</v>
      </c>
      <c r="AW29" s="16"/>
    </row>
    <row r="30" spans="1:49" ht="20.149999999999999" customHeight="1" x14ac:dyDescent="0.15">
      <c r="A30" s="68" t="str">
        <f ca="1">OFFSET(总课程表!A$3,ROW()*2-6,)</f>
        <v>九8</v>
      </c>
      <c r="B30" s="64" t="str">
        <f ca="1">OFFSET(总课程表!B$3,ROW()*2-6,)</f>
        <v>地校1</v>
      </c>
      <c r="C30" s="65" t="str">
        <f ca="1">OFFSET(总课程表!C$3,ROW()*2-6,)</f>
        <v>化学</v>
      </c>
      <c r="D30" s="65" t="str">
        <f ca="1">OFFSET(总课程表!D$3,ROW()*2-6,)</f>
        <v>数学</v>
      </c>
      <c r="E30" s="66" t="str">
        <f ca="1">OFFSET(总课程表!E$3,ROW()*2-6,)</f>
        <v>体育</v>
      </c>
      <c r="F30" s="64" t="str">
        <f ca="1">OFFSET(总课程表!F$3,ROW()*2-6,)</f>
        <v>语文</v>
      </c>
      <c r="G30" s="65" t="str">
        <f ca="1">OFFSET(总课程表!G$3,ROW()*2-6,)</f>
        <v>历史</v>
      </c>
      <c r="H30" s="65" t="str">
        <f ca="1">OFFSET(总课程表!H$3,ROW()*2-6,)</f>
        <v>综实1</v>
      </c>
      <c r="I30" s="73" t="str">
        <f ca="1">OFFSET(总课程表!I$3,ROW()*2-6,)</f>
        <v>化学</v>
      </c>
      <c r="J30" s="64" t="str">
        <f ca="1">OFFSET(总课程表!J$3,ROW()*2-6,)</f>
        <v>数学</v>
      </c>
      <c r="K30" s="65" t="str">
        <f ca="1">OFFSET(总课程表!K$3,ROW()*2-6,)</f>
        <v>物理</v>
      </c>
      <c r="L30" s="65" t="str">
        <f ca="1">OFFSET(总课程表!L$3,ROW()*2-6,)</f>
        <v>外语</v>
      </c>
      <c r="M30" s="66" t="str">
        <f ca="1">OFFSET(总课程表!M$3,ROW()*2-6,)</f>
        <v>地校2</v>
      </c>
      <c r="N30" s="64" t="str">
        <f ca="1">OFFSET(总课程表!N$3,ROW()*2-6,)</f>
        <v>体育</v>
      </c>
      <c r="O30" s="65" t="str">
        <f ca="1">OFFSET(总课程表!O$3,ROW()*2-6,)</f>
        <v>化学</v>
      </c>
      <c r="P30" s="65" t="str">
        <f ca="1">OFFSET(总课程表!P$3,ROW()*2-6,)</f>
        <v>语文</v>
      </c>
      <c r="Q30" s="73" t="str">
        <f ca="1">OFFSET(总课程表!Q$3,ROW()*2-6,)</f>
        <v>历史</v>
      </c>
      <c r="R30" s="64" t="str">
        <f ca="1">OFFSET(总课程表!R$3,ROW()*2-6,)</f>
        <v>数学</v>
      </c>
      <c r="S30" s="65" t="str">
        <f ca="1">OFFSET(总课程表!S$3,ROW()*2-6,)</f>
        <v>语文</v>
      </c>
      <c r="T30" s="65" t="str">
        <f ca="1">OFFSET(总课程表!T$3,ROW()*2-6,)</f>
        <v>音乐</v>
      </c>
      <c r="U30" s="66" t="str">
        <f ca="1">OFFSET(总课程表!U$3,ROW()*2-6,)</f>
        <v>综实2</v>
      </c>
      <c r="V30" s="64" t="str">
        <f ca="1">OFFSET(总课程表!V$3,ROW()*2-6,)</f>
        <v>物理</v>
      </c>
      <c r="W30" s="65" t="str">
        <f ca="1">OFFSET(总课程表!W$3,ROW()*2-6,)</f>
        <v>班会</v>
      </c>
      <c r="X30" s="65" t="str">
        <f ca="1">OFFSET(总课程表!X$3,ROW()*2-6,)</f>
        <v>外语</v>
      </c>
      <c r="Y30" s="73" t="str">
        <f ca="1">OFFSET(总课程表!Y$3,ROW()*2-6,)</f>
        <v>活动</v>
      </c>
      <c r="Z30" s="64" t="str">
        <f ca="1">OFFSET(总课程表!Z$3,ROW()*2-6,)</f>
        <v>物理</v>
      </c>
      <c r="AA30" s="65" t="str">
        <f ca="1">OFFSET(总课程表!AA$3,ROW()*2-6,)</f>
        <v>数学</v>
      </c>
      <c r="AB30" s="65" t="str">
        <f ca="1">OFFSET(总课程表!AB$3,ROW()*2-6,)</f>
        <v>语文</v>
      </c>
      <c r="AC30" s="66" t="str">
        <f ca="1">OFFSET(总课程表!AC$3,ROW()*2-6,)</f>
        <v>美术</v>
      </c>
      <c r="AD30" s="64" t="str">
        <f ca="1">OFFSET(总课程表!AD$3,ROW()*2-6,)</f>
        <v>政治</v>
      </c>
      <c r="AE30" s="65" t="str">
        <f ca="1">OFFSET(总课程表!AE$3,ROW()*2-6,)</f>
        <v>化学</v>
      </c>
      <c r="AF30" s="65" t="str">
        <f ca="1">OFFSET(总课程表!AF$3,ROW()*2-6,)</f>
        <v>外语</v>
      </c>
      <c r="AG30" s="73" t="str">
        <f ca="1">OFFSET(总课程表!AG$3,ROW()*2-6,)</f>
        <v>活动</v>
      </c>
      <c r="AH30" s="64" t="str">
        <f ca="1">OFFSET(总课程表!AH$3,ROW()*2-6,)</f>
        <v>数学</v>
      </c>
      <c r="AI30" s="65" t="str">
        <f ca="1">OFFSET(总课程表!AI$3,ROW()*2-6,)</f>
        <v>语文</v>
      </c>
      <c r="AJ30" s="65" t="str">
        <f ca="1">OFFSET(总课程表!AJ$3,ROW()*2-6,)</f>
        <v>外语</v>
      </c>
      <c r="AK30" s="66" t="str">
        <f ca="1">OFFSET(总课程表!AK$3,ROW()*2-6,)</f>
        <v>化学</v>
      </c>
      <c r="AL30" s="64" t="str">
        <f ca="1">OFFSET(总课程表!AL$3,ROW()*2-6,)</f>
        <v>历史</v>
      </c>
      <c r="AM30" s="65" t="str">
        <f ca="1">OFFSET(总课程表!AM$3,ROW()*2-6,)</f>
        <v>体育</v>
      </c>
      <c r="AN30" s="65" t="str">
        <f ca="1">OFFSET(总课程表!AN$3,ROW()*2-6,)</f>
        <v>政治</v>
      </c>
      <c r="AO30" s="73" t="str">
        <f ca="1">OFFSET(总课程表!AO$3,ROW()*2-6,)</f>
        <v>自习</v>
      </c>
      <c r="AQ30" s="58" t="b">
        <f t="array" aca="1" ref="AQ30" ca="1">SUMPRODUCT((B30:AO30=班级总表0!B30:AO30)*1)=40</f>
        <v>1</v>
      </c>
      <c r="AR30" s="59" t="str">
        <f t="shared" ca="1" si="1"/>
        <v>九8</v>
      </c>
      <c r="AS30" s="59" t="str">
        <f t="shared" ca="1" si="1"/>
        <v>九8</v>
      </c>
      <c r="AT30" s="59" t="str">
        <f t="shared" ca="1" si="1"/>
        <v>九8</v>
      </c>
      <c r="AU30" s="59" t="str">
        <f t="shared" ca="1" si="1"/>
        <v>九8</v>
      </c>
      <c r="AV30" s="59" t="str">
        <f t="shared" ca="1" si="1"/>
        <v>九8</v>
      </c>
      <c r="AW30" s="16"/>
    </row>
    <row r="31" spans="1:49" ht="20.149999999999999" customHeight="1" x14ac:dyDescent="0.15">
      <c r="A31" s="69" t="str">
        <f ca="1">OFFSET(总课程表!A$3,ROW()*2-6,)</f>
        <v>九9</v>
      </c>
      <c r="B31" s="64" t="str">
        <f ca="1">OFFSET(总课程表!B$3,ROW()*2-6,)</f>
        <v>综实2</v>
      </c>
      <c r="C31" s="65" t="str">
        <f ca="1">OFFSET(总课程表!C$3,ROW()*2-6,)</f>
        <v>外语</v>
      </c>
      <c r="D31" s="65" t="str">
        <f ca="1">OFFSET(总课程表!D$3,ROW()*2-6,)</f>
        <v>政治</v>
      </c>
      <c r="E31" s="66" t="str">
        <f ca="1">OFFSET(总课程表!E$3,ROW()*2-6,)</f>
        <v>数学</v>
      </c>
      <c r="F31" s="64" t="str">
        <f ca="1">OFFSET(总课程表!F$3,ROW()*2-6,)</f>
        <v>语文</v>
      </c>
      <c r="G31" s="65" t="str">
        <f ca="1">OFFSET(总课程表!G$3,ROW()*2-6,)</f>
        <v>物理</v>
      </c>
      <c r="H31" s="65" t="str">
        <f ca="1">OFFSET(总课程表!H$3,ROW()*2-6,)</f>
        <v>体育</v>
      </c>
      <c r="I31" s="73" t="str">
        <f ca="1">OFFSET(总课程表!I$3,ROW()*2-6,)</f>
        <v>自习</v>
      </c>
      <c r="J31" s="64" t="str">
        <f ca="1">OFFSET(总课程表!J$3,ROW()*2-6,)</f>
        <v>外语</v>
      </c>
      <c r="K31" s="65" t="str">
        <f ca="1">OFFSET(总课程表!K$3,ROW()*2-6,)</f>
        <v>化学</v>
      </c>
      <c r="L31" s="65" t="str">
        <f ca="1">OFFSET(总课程表!L$3,ROW()*2-6,)</f>
        <v>语文</v>
      </c>
      <c r="M31" s="66" t="str">
        <f ca="1">OFFSET(总课程表!M$3,ROW()*2-6,)</f>
        <v>数学</v>
      </c>
      <c r="N31" s="64" t="str">
        <f ca="1">OFFSET(总课程表!N$3,ROW()*2-6,)</f>
        <v>物理</v>
      </c>
      <c r="O31" s="65" t="str">
        <f ca="1">OFFSET(总课程表!O$3,ROW()*2-6,)</f>
        <v>政治</v>
      </c>
      <c r="P31" s="65" t="str">
        <f ca="1">OFFSET(总课程表!P$3,ROW()*2-6,)</f>
        <v>体育</v>
      </c>
      <c r="Q31" s="73" t="str">
        <f ca="1">OFFSET(总课程表!Q$3,ROW()*2-6,)</f>
        <v>化学</v>
      </c>
      <c r="R31" s="64" t="str">
        <f ca="1">OFFSET(总课程表!R$3,ROW()*2-6,)</f>
        <v>语文</v>
      </c>
      <c r="S31" s="65" t="str">
        <f ca="1">OFFSET(总课程表!S$3,ROW()*2-6,)</f>
        <v>数学</v>
      </c>
      <c r="T31" s="65" t="str">
        <f ca="1">OFFSET(总课程表!T$3,ROW()*2-6,)</f>
        <v>体育</v>
      </c>
      <c r="U31" s="66" t="str">
        <f ca="1">OFFSET(总课程表!U$3,ROW()*2-6,)</f>
        <v>地校1</v>
      </c>
      <c r="V31" s="64" t="str">
        <f ca="1">OFFSET(总课程表!V$3,ROW()*2-6,)</f>
        <v>化学</v>
      </c>
      <c r="W31" s="65" t="str">
        <f ca="1">OFFSET(总课程表!W$3,ROW()*2-6,)</f>
        <v>班会</v>
      </c>
      <c r="X31" s="65" t="str">
        <f ca="1">OFFSET(总课程表!X$3,ROW()*2-6,)</f>
        <v>历史</v>
      </c>
      <c r="Y31" s="73" t="str">
        <f ca="1">OFFSET(总课程表!Y$3,ROW()*2-6,)</f>
        <v>历史</v>
      </c>
      <c r="Z31" s="64" t="str">
        <f ca="1">OFFSET(总课程表!Z$3,ROW()*2-6,)</f>
        <v>历史</v>
      </c>
      <c r="AA31" s="65" t="str">
        <f ca="1">OFFSET(总课程表!AA$3,ROW()*2-6,)</f>
        <v>语文</v>
      </c>
      <c r="AB31" s="65" t="str">
        <f ca="1">OFFSET(总课程表!AB$3,ROW()*2-6,)</f>
        <v>数学</v>
      </c>
      <c r="AC31" s="66" t="str">
        <f ca="1">OFFSET(总课程表!AC$3,ROW()*2-6,)</f>
        <v>综实1</v>
      </c>
      <c r="AD31" s="64" t="str">
        <f ca="1">OFFSET(总课程表!AD$3,ROW()*2-6,)</f>
        <v>美术</v>
      </c>
      <c r="AE31" s="65" t="str">
        <f ca="1">OFFSET(总课程表!AE$3,ROW()*2-6,)</f>
        <v>外语</v>
      </c>
      <c r="AF31" s="65" t="str">
        <f ca="1">OFFSET(总课程表!AF$3,ROW()*2-6,)</f>
        <v>化学</v>
      </c>
      <c r="AG31" s="73" t="str">
        <f ca="1">OFFSET(总课程表!AG$3,ROW()*2-6,)</f>
        <v>活动</v>
      </c>
      <c r="AH31" s="64" t="str">
        <f ca="1">OFFSET(总课程表!AH$3,ROW()*2-6,)</f>
        <v>物理</v>
      </c>
      <c r="AI31" s="65" t="str">
        <f ca="1">OFFSET(总课程表!AI$3,ROW()*2-6,)</f>
        <v>数学</v>
      </c>
      <c r="AJ31" s="65" t="str">
        <f ca="1">OFFSET(总课程表!AJ$3,ROW()*2-6,)</f>
        <v>外语</v>
      </c>
      <c r="AK31" s="66" t="str">
        <f ca="1">OFFSET(总课程表!AK$3,ROW()*2-6,)</f>
        <v>化学</v>
      </c>
      <c r="AL31" s="64" t="str">
        <f ca="1">OFFSET(总课程表!AL$3,ROW()*2-6,)</f>
        <v>音乐</v>
      </c>
      <c r="AM31" s="65" t="str">
        <f ca="1">OFFSET(总课程表!AM$3,ROW()*2-6,)</f>
        <v>语文</v>
      </c>
      <c r="AN31" s="65" t="str">
        <f ca="1">OFFSET(总课程表!AN$3,ROW()*2-6,)</f>
        <v>地校2</v>
      </c>
      <c r="AO31" s="73" t="str">
        <f ca="1">OFFSET(总课程表!AO$3,ROW()*2-6,)</f>
        <v>活动</v>
      </c>
      <c r="AQ31" s="58" t="b">
        <f t="array" aca="1" ref="AQ31" ca="1">SUMPRODUCT((B31:AO31=班级总表0!B31:AO31)*1)=40</f>
        <v>1</v>
      </c>
      <c r="AR31" s="59" t="str">
        <f t="shared" ca="1" si="1"/>
        <v>九9</v>
      </c>
      <c r="AS31" s="59" t="str">
        <f t="shared" ca="1" si="1"/>
        <v>九9</v>
      </c>
      <c r="AT31" s="59" t="str">
        <f t="shared" ca="1" si="1"/>
        <v>九9</v>
      </c>
      <c r="AU31" s="59" t="str">
        <f t="shared" ca="1" si="1"/>
        <v>九9</v>
      </c>
      <c r="AV31" s="59" t="str">
        <f t="shared" ca="1" si="1"/>
        <v>九9</v>
      </c>
      <c r="AW31" s="16"/>
    </row>
    <row r="32" spans="1:49" ht="20.149999999999999" customHeight="1" x14ac:dyDescent="0.15">
      <c r="A32" s="69" t="str">
        <f ca="1">OFFSET(总课程表!A$3,ROW()*2-6,)</f>
        <v>九10</v>
      </c>
      <c r="B32" s="64" t="str">
        <f ca="1">OFFSET(总课程表!B$3,ROW()*2-6,)</f>
        <v>语文</v>
      </c>
      <c r="C32" s="65" t="str">
        <f ca="1">OFFSET(总课程表!C$3,ROW()*2-6,)</f>
        <v>数学</v>
      </c>
      <c r="D32" s="65" t="str">
        <f ca="1">OFFSET(总课程表!D$3,ROW()*2-6,)</f>
        <v>物理</v>
      </c>
      <c r="E32" s="66" t="str">
        <f ca="1">OFFSET(总课程表!E$3,ROW()*2-6,)</f>
        <v>化学</v>
      </c>
      <c r="F32" s="64" t="str">
        <f ca="1">OFFSET(总课程表!F$3,ROW()*2-6,)</f>
        <v>政治</v>
      </c>
      <c r="G32" s="65" t="str">
        <f ca="1">OFFSET(总课程表!G$3,ROW()*2-6,)</f>
        <v>体育</v>
      </c>
      <c r="H32" s="65" t="str">
        <f ca="1">OFFSET(总课程表!H$3,ROW()*2-6,)</f>
        <v>外语</v>
      </c>
      <c r="I32" s="73" t="str">
        <f ca="1">OFFSET(总课程表!I$3,ROW()*2-6,)</f>
        <v>自习</v>
      </c>
      <c r="J32" s="64" t="str">
        <f ca="1">OFFSET(总课程表!J$3,ROW()*2-6,)</f>
        <v>化学</v>
      </c>
      <c r="K32" s="65" t="str">
        <f ca="1">OFFSET(总课程表!K$3,ROW()*2-6,)</f>
        <v>语文</v>
      </c>
      <c r="L32" s="65" t="str">
        <f ca="1">OFFSET(总课程表!L$3,ROW()*2-6,)</f>
        <v>数学</v>
      </c>
      <c r="M32" s="66" t="str">
        <f ca="1">OFFSET(总课程表!M$3,ROW()*2-6,)</f>
        <v>地校2</v>
      </c>
      <c r="N32" s="64" t="str">
        <f ca="1">OFFSET(总课程表!N$3,ROW()*2-6,)</f>
        <v>综实1</v>
      </c>
      <c r="O32" s="65" t="str">
        <f ca="1">OFFSET(总课程表!O$3,ROW()*2-6,)</f>
        <v>外语</v>
      </c>
      <c r="P32" s="65" t="str">
        <f ca="1">OFFSET(总课程表!P$3,ROW()*2-6,)</f>
        <v>历史</v>
      </c>
      <c r="Q32" s="73" t="str">
        <f ca="1">OFFSET(总课程表!Q$3,ROW()*2-6,)</f>
        <v>活动</v>
      </c>
      <c r="R32" s="64" t="str">
        <f ca="1">OFFSET(总课程表!R$3,ROW()*2-6,)</f>
        <v>外语</v>
      </c>
      <c r="S32" s="65" t="str">
        <f ca="1">OFFSET(总课程表!S$3,ROW()*2-6,)</f>
        <v>语文</v>
      </c>
      <c r="T32" s="65" t="str">
        <f ca="1">OFFSET(总课程表!T$3,ROW()*2-6,)</f>
        <v>物理</v>
      </c>
      <c r="U32" s="66" t="str">
        <f ca="1">OFFSET(总课程表!U$3,ROW()*2-6,)</f>
        <v>数学</v>
      </c>
      <c r="V32" s="64" t="str">
        <f ca="1">OFFSET(总课程表!V$3,ROW()*2-6,)</f>
        <v>体育</v>
      </c>
      <c r="W32" s="65" t="str">
        <f ca="1">OFFSET(总课程表!W$3,ROW()*2-6,)</f>
        <v>班会</v>
      </c>
      <c r="X32" s="65" t="str">
        <f ca="1">OFFSET(总课程表!X$3,ROW()*2-6,)</f>
        <v>综实2</v>
      </c>
      <c r="Y32" s="73" t="str">
        <f ca="1">OFFSET(总课程表!Y$3,ROW()*2-6,)</f>
        <v>化学</v>
      </c>
      <c r="Z32" s="64" t="str">
        <f ca="1">OFFSET(总课程表!Z$3,ROW()*2-6,)</f>
        <v>数学</v>
      </c>
      <c r="AA32" s="65" t="str">
        <f ca="1">OFFSET(总课程表!AA$3,ROW()*2-6,)</f>
        <v>外语</v>
      </c>
      <c r="AB32" s="65" t="str">
        <f ca="1">OFFSET(总课程表!AB$3,ROW()*2-6,)</f>
        <v>语文</v>
      </c>
      <c r="AC32" s="66" t="str">
        <f ca="1">OFFSET(总课程表!AC$3,ROW()*2-6,)</f>
        <v>历史</v>
      </c>
      <c r="AD32" s="64" t="str">
        <f ca="1">OFFSET(总课程表!AD$3,ROW()*2-6,)</f>
        <v>化学</v>
      </c>
      <c r="AE32" s="65" t="str">
        <f ca="1">OFFSET(总课程表!AE$3,ROW()*2-6,)</f>
        <v>美术</v>
      </c>
      <c r="AF32" s="65" t="str">
        <f ca="1">OFFSET(总课程表!AF$3,ROW()*2-6,)</f>
        <v>音乐</v>
      </c>
      <c r="AG32" s="73" t="str">
        <f ca="1">OFFSET(总课程表!AG$3,ROW()*2-6,)</f>
        <v>活动</v>
      </c>
      <c r="AH32" s="64" t="str">
        <f ca="1">OFFSET(总课程表!AH$3,ROW()*2-6,)</f>
        <v>语文</v>
      </c>
      <c r="AI32" s="65" t="str">
        <f ca="1">OFFSET(总课程表!AI$3,ROW()*2-6,)</f>
        <v>化学</v>
      </c>
      <c r="AJ32" s="65" t="str">
        <f ca="1">OFFSET(总课程表!AJ$3,ROW()*2-6,)</f>
        <v>物理</v>
      </c>
      <c r="AK32" s="66" t="str">
        <f ca="1">OFFSET(总课程表!AK$3,ROW()*2-6,)</f>
        <v>地校1</v>
      </c>
      <c r="AL32" s="64" t="str">
        <f ca="1">OFFSET(总课程表!AL$3,ROW()*2-6,)</f>
        <v>数学</v>
      </c>
      <c r="AM32" s="65" t="str">
        <f ca="1">OFFSET(总课程表!AM$3,ROW()*2-6,)</f>
        <v>政治</v>
      </c>
      <c r="AN32" s="65" t="str">
        <f ca="1">OFFSET(总课程表!AN$3,ROW()*2-6,)</f>
        <v>体育</v>
      </c>
      <c r="AO32" s="73" t="str">
        <f ca="1">OFFSET(总课程表!AO$3,ROW()*2-6,)</f>
        <v>历史</v>
      </c>
      <c r="AQ32" s="58" t="b">
        <f t="array" aca="1" ref="AQ32" ca="1">SUMPRODUCT((B32:AO32=班级总表0!B32:AO32)*1)=40</f>
        <v>1</v>
      </c>
      <c r="AR32" s="59" t="str">
        <f t="shared" ca="1" si="1"/>
        <v>九10</v>
      </c>
      <c r="AS32" s="59" t="str">
        <f t="shared" ca="1" si="1"/>
        <v>九10</v>
      </c>
      <c r="AT32" s="59" t="str">
        <f t="shared" ca="1" si="1"/>
        <v>九10</v>
      </c>
      <c r="AU32" s="59" t="str">
        <f t="shared" ca="1" si="1"/>
        <v>九10</v>
      </c>
      <c r="AV32" s="59" t="str">
        <f t="shared" ca="1" si="1"/>
        <v>九10</v>
      </c>
      <c r="AW32" s="16"/>
    </row>
    <row r="33" spans="1:49" ht="20.149999999999999" customHeight="1" x14ac:dyDescent="0.15">
      <c r="A33" s="134" t="str">
        <f ca="1">OFFSET(总课程表!A$3,ROW()*2-6,)</f>
        <v>九11</v>
      </c>
      <c r="B33" s="98" t="str">
        <f ca="1">OFFSET(总课程表!B$3,ROW()*2-6,)</f>
        <v>外语</v>
      </c>
      <c r="C33" s="99" t="str">
        <f ca="1">OFFSET(总课程表!C$3,ROW()*2-6,)</f>
        <v>物理</v>
      </c>
      <c r="D33" s="99" t="str">
        <f ca="1">OFFSET(总课程表!D$3,ROW()*2-6,)</f>
        <v>语文</v>
      </c>
      <c r="E33" s="100" t="str">
        <f ca="1">OFFSET(总课程表!E$3,ROW()*2-6,)</f>
        <v>数学</v>
      </c>
      <c r="F33" s="98" t="str">
        <f ca="1">OFFSET(总课程表!F$3,ROW()*2-6,)</f>
        <v>化学</v>
      </c>
      <c r="G33" s="99" t="str">
        <f ca="1">OFFSET(总课程表!G$3,ROW()*2-6,)</f>
        <v>政治</v>
      </c>
      <c r="H33" s="99" t="str">
        <f ca="1">OFFSET(总课程表!H$3,ROW()*2-6,)</f>
        <v>体育</v>
      </c>
      <c r="I33" s="104" t="str">
        <f ca="1">OFFSET(总课程表!I$3,ROW()*2-6,)</f>
        <v>化学</v>
      </c>
      <c r="J33" s="98" t="str">
        <f ca="1">OFFSET(总课程表!J$3,ROW()*2-6,)</f>
        <v>语文</v>
      </c>
      <c r="K33" s="99" t="str">
        <f ca="1">OFFSET(总课程表!K$3,ROW()*2-6,)</f>
        <v>数学</v>
      </c>
      <c r="L33" s="99" t="str">
        <f ca="1">OFFSET(总课程表!L$3,ROW()*2-6,)</f>
        <v>化学</v>
      </c>
      <c r="M33" s="100" t="str">
        <f ca="1">OFFSET(总课程表!M$3,ROW()*2-6,)</f>
        <v>物理</v>
      </c>
      <c r="N33" s="98" t="str">
        <f ca="1">OFFSET(总课程表!N$3,ROW()*2-6,)</f>
        <v>音乐</v>
      </c>
      <c r="O33" s="99" t="str">
        <f ca="1">OFFSET(总课程表!O$3,ROW()*2-6,)</f>
        <v>外语</v>
      </c>
      <c r="P33" s="99" t="str">
        <f ca="1">OFFSET(总课程表!P$3,ROW()*2-6,)</f>
        <v>体育</v>
      </c>
      <c r="Q33" s="104" t="str">
        <f ca="1">OFFSET(总课程表!Q$3,ROW()*2-6,)</f>
        <v>历史</v>
      </c>
      <c r="R33" s="98" t="str">
        <f ca="1">OFFSET(总课程表!R$3,ROW()*2-6,)</f>
        <v>化学</v>
      </c>
      <c r="S33" s="99" t="str">
        <f ca="1">OFFSET(总课程表!S$3,ROW()*2-6,)</f>
        <v>数学</v>
      </c>
      <c r="T33" s="99" t="str">
        <f ca="1">OFFSET(总课程表!T$3,ROW()*2-6,)</f>
        <v>外语</v>
      </c>
      <c r="U33" s="100" t="str">
        <f ca="1">OFFSET(总课程表!U$3,ROW()*2-6,)</f>
        <v>语文</v>
      </c>
      <c r="V33" s="98" t="str">
        <f ca="1">OFFSET(总课程表!V$3,ROW()*2-6,)</f>
        <v>历史</v>
      </c>
      <c r="W33" s="99" t="str">
        <f ca="1">OFFSET(总课程表!W$3,ROW()*2-6,)</f>
        <v>班会</v>
      </c>
      <c r="X33" s="99" t="str">
        <f ca="1">OFFSET(总课程表!X$3,ROW()*2-6,)</f>
        <v>地校2</v>
      </c>
      <c r="Y33" s="104" t="str">
        <f ca="1">OFFSET(总课程表!Y$3,ROW()*2-6,)</f>
        <v>活动</v>
      </c>
      <c r="Z33" s="98" t="str">
        <f ca="1">OFFSET(总课程表!Z$3,ROW()*2-6,)</f>
        <v>物理</v>
      </c>
      <c r="AA33" s="99" t="str">
        <f ca="1">OFFSET(总课程表!AA$3,ROW()*2-6,)</f>
        <v>语文</v>
      </c>
      <c r="AB33" s="99" t="str">
        <f ca="1">OFFSET(总课程表!AB$3,ROW()*2-6,)</f>
        <v>数学</v>
      </c>
      <c r="AC33" s="100" t="str">
        <f ca="1">OFFSET(总课程表!AC$3,ROW()*2-6,)</f>
        <v>地校1</v>
      </c>
      <c r="AD33" s="98" t="str">
        <f ca="1">OFFSET(总课程表!AD$3,ROW()*2-6,)</f>
        <v>政治</v>
      </c>
      <c r="AE33" s="99" t="str">
        <f ca="1">OFFSET(总课程表!AE$3,ROW()*2-6,)</f>
        <v>历史</v>
      </c>
      <c r="AF33" s="99" t="str">
        <f ca="1">OFFSET(总课程表!AF$3,ROW()*2-6,)</f>
        <v>综实2</v>
      </c>
      <c r="AG33" s="104" t="str">
        <f ca="1">OFFSET(总课程表!AG$3,ROW()*2-6,)</f>
        <v>活动</v>
      </c>
      <c r="AH33" s="98" t="str">
        <f ca="1">OFFSET(总课程表!AH$3,ROW()*2-6,)</f>
        <v>化学</v>
      </c>
      <c r="AI33" s="99" t="str">
        <f ca="1">OFFSET(总课程表!AI$3,ROW()*2-6,)</f>
        <v>外语</v>
      </c>
      <c r="AJ33" s="99" t="str">
        <f ca="1">OFFSET(总课程表!AJ$3,ROW()*2-6,)</f>
        <v>数学</v>
      </c>
      <c r="AK33" s="100" t="str">
        <f ca="1">OFFSET(总课程表!AK$3,ROW()*2-6,)</f>
        <v>综实1</v>
      </c>
      <c r="AL33" s="98" t="str">
        <f ca="1">OFFSET(总课程表!AL$3,ROW()*2-6,)</f>
        <v>体育</v>
      </c>
      <c r="AM33" s="99" t="str">
        <f ca="1">OFFSET(总课程表!AM$3,ROW()*2-6,)</f>
        <v>美术</v>
      </c>
      <c r="AN33" s="99" t="str">
        <f ca="1">OFFSET(总课程表!AN$3,ROW()*2-6,)</f>
        <v>语文</v>
      </c>
      <c r="AO33" s="104" t="str">
        <f ca="1">OFFSET(总课程表!AO$3,ROW()*2-6,)</f>
        <v>自习</v>
      </c>
      <c r="AQ33" s="58" t="b">
        <f t="array" aca="1" ref="AQ33" ca="1">SUMPRODUCT((B33:AO33=班级总表0!B33:AO33)*1)=40</f>
        <v>1</v>
      </c>
      <c r="AR33" s="59" t="str">
        <f t="shared" ca="1" si="1"/>
        <v>九11</v>
      </c>
      <c r="AS33" s="59" t="str">
        <f t="shared" ca="1" si="1"/>
        <v>九11</v>
      </c>
      <c r="AT33" s="59" t="str">
        <f t="shared" ca="1" si="1"/>
        <v>九11</v>
      </c>
      <c r="AU33" s="59" t="str">
        <f t="shared" ca="1" si="1"/>
        <v>九11</v>
      </c>
      <c r="AV33" s="59" t="str">
        <f t="shared" ca="1" si="1"/>
        <v>九11</v>
      </c>
      <c r="AW33" s="16"/>
    </row>
    <row r="34" spans="1:49" ht="15.75" x14ac:dyDescent="0.15">
      <c r="A34" s="71" t="s">
        <v>190</v>
      </c>
      <c r="B34" s="17" t="str">
        <f ca="1">"调课班级共计："&amp;COUNTIF(AQ4:AQ33,FALSE)&amp;"节"</f>
        <v>调课班级共计：0节</v>
      </c>
      <c r="D34" s="17"/>
      <c r="E34" s="17"/>
    </row>
    <row r="35" spans="1:49" ht="15.75" x14ac:dyDescent="0.15">
      <c r="A35" s="72" t="s">
        <v>190</v>
      </c>
      <c r="B35" s="17" t="e" vm="1">
        <f t="array" aca="1" ref="B35" ca="1">_xlfn.CONCAT("课表变动共计：",SUM(IF(B4:AO33=班级总表0!B4:AO33,0,1)),"节")</f>
        <v>#NAME?</v>
      </c>
      <c r="D35" s="17"/>
      <c r="E35" s="17"/>
      <c r="J35" s="135"/>
    </row>
    <row r="36" spans="1:49" x14ac:dyDescent="0.15"/>
    <row r="37" spans="1:49" x14ac:dyDescent="0.15"/>
    <row r="38" spans="1:49" x14ac:dyDescent="0.15"/>
  </sheetData>
  <customSheetViews>
    <customSheetView guid="{3D2B2CDE-11F7-4260-B820-69F4086C82A9}" showGridLines="0" fitToPage="1" hiddenRows="1" hiddenColumns="1">
      <pane xSplit="1" ySplit="3" topLeftCell="B4" state="frozen"/>
      <selection activeCell="B4" sqref="B4"/>
      <pageMargins left="0" right="0" top="0.39370078740157499" bottom="0.39370078740157499" header="0" footer="0"/>
      <printOptions horizontalCentered="1" verticalCentered="1"/>
      <pageSetup paperSize="9" scale="63" orientation="landscape"/>
    </customSheetView>
    <customSheetView guid="{DC791125-1710-4D85-B267-30AD209ACBAD}" showGridLines="0" fitToPage="1" hiddenRows="1" hiddenColumns="1">
      <pane xSplit="1" ySplit="3" topLeftCell="B4" state="frozen"/>
      <selection activeCell="B4" sqref="B4"/>
      <pageMargins left="0" right="0" top="0.39370078740157499" bottom="0.39370078740157499" header="0" footer="0"/>
      <printOptions horizontalCentered="1" verticalCentered="1"/>
      <pageSetup paperSize="9" scale="63" orientation="landscape"/>
    </customSheetView>
    <customSheetView guid="{D47C661F-FF6C-48F9-8461-2BDCD523D9A4}" showGridLines="0" fitToPage="1" hiddenRows="1" hiddenColumns="1">
      <pane xSplit="1" ySplit="3" topLeftCell="B4" state="frozen"/>
      <selection activeCell="B4" sqref="B4"/>
      <pageMargins left="0" right="0" top="0.39370078740157499" bottom="0.39370078740157499" header="0" footer="0"/>
      <printOptions horizontalCentered="1" verticalCentered="1"/>
      <pageSetup paperSize="9" scale="63" orientation="landscape"/>
    </customSheetView>
    <customSheetView guid="{478A5A31-2E73-4D6F-8809-594F23B542C8}" showGridLines="0" fitToPage="1" hiddenRows="1" hiddenColumns="1">
      <pane xSplit="1" ySplit="3" topLeftCell="B4" state="frozen"/>
      <selection activeCell="B4" sqref="B4"/>
      <pageMargins left="0" right="0" top="0.39370078740157499" bottom="0.39370078740157499" header="0" footer="0"/>
      <printOptions horizontalCentered="1" verticalCentered="1"/>
      <pageSetup paperSize="9" scale="63" orientation="landscape"/>
    </customSheetView>
    <customSheetView guid="{BBC8EEBE-60DB-467D-81C6-0B3153099AD4}" showGridLines="0" fitToPage="1" hiddenRows="1" hiddenColumns="1">
      <pane xSplit="1" ySplit="3" topLeftCell="B4" state="frozen"/>
      <selection activeCell="B4" sqref="B4"/>
      <pageMargins left="0" right="0" top="0.39370078740157499" bottom="0.39370078740157499" header="0" footer="0"/>
      <printOptions horizontalCentered="1" verticalCentered="1"/>
      <pageSetup paperSize="9" scale="63" orientation="landscape"/>
    </customSheetView>
  </customSheetViews>
  <mergeCells count="15">
    <mergeCell ref="B1:I1"/>
    <mergeCell ref="J1:Q1"/>
    <mergeCell ref="R1:Y1"/>
    <mergeCell ref="Z1:AG1"/>
    <mergeCell ref="AH1:AO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</mergeCells>
  <phoneticPr fontId="28" type="noConversion"/>
  <conditionalFormatting sqref="A4:A33">
    <cfRule type="expression" dxfId="44" priority="13">
      <formula>$AQ4=FALSE</formula>
    </cfRule>
  </conditionalFormatting>
  <printOptions horizontalCentered="1" verticalCentered="1"/>
  <pageMargins left="0" right="0" top="0.39370078740157499" bottom="0.39370078740157499" header="0" footer="0"/>
  <pageSetup paperSize="9" scale="63"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0000000-000E-0000-0200-000009000000}">
            <xm:f>SUM(IF(B4:I4=班级总表0!B4:I4,0,1))&lt;&gt;0</xm:f>
            <x14:dxf>
              <fill>
                <patternFill patternType="solid">
                  <bgColor rgb="FFFFC000"/>
                </patternFill>
              </fill>
            </x14:dxf>
          </x14:cfRule>
          <xm:sqref>AR4:AR33</xm:sqref>
        </x14:conditionalFormatting>
        <x14:conditionalFormatting xmlns:xm="http://schemas.microsoft.com/office/excel/2006/main">
          <x14:cfRule type="expression" priority="4" id="{00000000-000E-0000-0200-000004000000}">
            <xm:f>SUM(IF(J4:Q4=班级总表0!J4:Q4,0,1))&lt;&gt;0</xm:f>
            <x14:dxf>
              <fill>
                <patternFill patternType="solid">
                  <bgColor rgb="FFFFC000"/>
                </patternFill>
              </fill>
            </x14:dxf>
          </x14:cfRule>
          <xm:sqref>AS4:AS33</xm:sqref>
        </x14:conditionalFormatting>
        <x14:conditionalFormatting xmlns:xm="http://schemas.microsoft.com/office/excel/2006/main">
          <x14:cfRule type="expression" priority="3" id="{00000000-000E-0000-0200-000003000000}">
            <xm:f>SUM(IF(R4:Y4=班级总表0!R4:Y4,0,1))&lt;&gt;0</xm:f>
            <x14:dxf>
              <fill>
                <patternFill patternType="solid">
                  <bgColor rgb="FFFFC000"/>
                </patternFill>
              </fill>
            </x14:dxf>
          </x14:cfRule>
          <xm:sqref>AT4:AT33</xm:sqref>
        </x14:conditionalFormatting>
        <x14:conditionalFormatting xmlns:xm="http://schemas.microsoft.com/office/excel/2006/main">
          <x14:cfRule type="expression" priority="2" id="{00000000-000E-0000-0200-000002000000}">
            <xm:f>SUM(IF(Z4:AG4=班级总表0!Z4:AG4,0,1))&lt;&gt;0</xm:f>
            <x14:dxf>
              <fill>
                <patternFill patternType="solid">
                  <bgColor rgb="FFFFC000"/>
                </patternFill>
              </fill>
            </x14:dxf>
          </x14:cfRule>
          <xm:sqref>AU4:AU33</xm:sqref>
        </x14:conditionalFormatting>
        <x14:conditionalFormatting xmlns:xm="http://schemas.microsoft.com/office/excel/2006/main">
          <x14:cfRule type="expression" priority="1" id="{00000000-000E-0000-0200-000001000000}">
            <xm:f>SUM(IF(AH4:AO4=班级总表0!AH4:AO4,0,1))&lt;&gt;0</xm:f>
            <x14:dxf>
              <fill>
                <patternFill patternType="solid">
                  <bgColor rgb="FFFFC000"/>
                </patternFill>
              </fill>
            </x14:dxf>
          </x14:cfRule>
          <xm:sqref>AV4:AV33</xm:sqref>
        </x14:conditionalFormatting>
        <x14:conditionalFormatting xmlns:xm="http://schemas.microsoft.com/office/excel/2006/main">
          <x14:cfRule type="expression" priority="10" id="{00000000-000E-0000-0200-00000A000000}">
            <xm:f>B4&lt;&gt;班级总表0!B4</xm:f>
            <x14:dxf>
              <fill>
                <patternFill patternType="solid">
                  <bgColor rgb="FF33CCCC"/>
                </patternFill>
              </fill>
            </x14:dxf>
          </x14:cfRule>
          <xm:sqref>B4:AO33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AV143"/>
  <sheetViews>
    <sheetView showGridLines="0" topLeftCell="U106" workbookViewId="0">
      <selection activeCell="U123" sqref="U123"/>
    </sheetView>
  </sheetViews>
  <sheetFormatPr defaultColWidth="9" defaultRowHeight="11.15" zeroHeight="1" x14ac:dyDescent="0.15"/>
  <cols>
    <col min="1" max="1" width="6.109375" style="16" customWidth="1"/>
    <col min="2" max="2" width="4.44140625" style="33" customWidth="1"/>
    <col min="3" max="41" width="4.44140625" style="16" customWidth="1"/>
    <col min="42" max="42" width="4.21875" style="34" customWidth="1"/>
    <col min="43" max="43" width="11.77734375" style="35" customWidth="1"/>
    <col min="44" max="45" width="9" style="35" customWidth="1"/>
    <col min="46" max="49" width="9" style="16" customWidth="1"/>
    <col min="50" max="16384" width="9" style="16"/>
  </cols>
  <sheetData>
    <row r="1" spans="1:48" x14ac:dyDescent="0.15">
      <c r="A1" s="36" t="s">
        <v>173</v>
      </c>
      <c r="B1" s="183" t="s">
        <v>180</v>
      </c>
      <c r="C1" s="180"/>
      <c r="D1" s="180"/>
      <c r="E1" s="180"/>
      <c r="F1" s="180"/>
      <c r="G1" s="180"/>
      <c r="H1" s="181"/>
      <c r="I1" s="182"/>
      <c r="J1" s="183" t="s">
        <v>181</v>
      </c>
      <c r="K1" s="180"/>
      <c r="L1" s="180"/>
      <c r="M1" s="180"/>
      <c r="N1" s="180"/>
      <c r="O1" s="180"/>
      <c r="P1" s="181"/>
      <c r="Q1" s="182"/>
      <c r="R1" s="183" t="s">
        <v>182</v>
      </c>
      <c r="S1" s="180"/>
      <c r="T1" s="180"/>
      <c r="U1" s="180"/>
      <c r="V1" s="180"/>
      <c r="W1" s="180"/>
      <c r="X1" s="181"/>
      <c r="Y1" s="182"/>
      <c r="Z1" s="179" t="s">
        <v>183</v>
      </c>
      <c r="AA1" s="180"/>
      <c r="AB1" s="180"/>
      <c r="AC1" s="180"/>
      <c r="AD1" s="180"/>
      <c r="AE1" s="180"/>
      <c r="AF1" s="181"/>
      <c r="AG1" s="181"/>
      <c r="AH1" s="183" t="s">
        <v>184</v>
      </c>
      <c r="AI1" s="180"/>
      <c r="AJ1" s="180"/>
      <c r="AK1" s="180"/>
      <c r="AL1" s="180"/>
      <c r="AM1" s="180"/>
      <c r="AN1" s="181"/>
      <c r="AO1" s="182"/>
    </row>
    <row r="2" spans="1:48" ht="13.6" customHeight="1" x14ac:dyDescent="0.15">
      <c r="A2" s="37" t="s">
        <v>174</v>
      </c>
      <c r="B2" s="184" t="s">
        <v>175</v>
      </c>
      <c r="C2" s="185"/>
      <c r="D2" s="185"/>
      <c r="E2" s="186"/>
      <c r="F2" s="175" t="s">
        <v>176</v>
      </c>
      <c r="G2" s="175"/>
      <c r="H2" s="175"/>
      <c r="I2" s="176"/>
      <c r="J2" s="184" t="s">
        <v>175</v>
      </c>
      <c r="K2" s="185"/>
      <c r="L2" s="185"/>
      <c r="M2" s="186"/>
      <c r="N2" s="175" t="s">
        <v>176</v>
      </c>
      <c r="O2" s="175"/>
      <c r="P2" s="175"/>
      <c r="Q2" s="176"/>
      <c r="R2" s="184" t="s">
        <v>175</v>
      </c>
      <c r="S2" s="185"/>
      <c r="T2" s="185"/>
      <c r="U2" s="186"/>
      <c r="V2" s="175" t="s">
        <v>176</v>
      </c>
      <c r="W2" s="175"/>
      <c r="X2" s="175"/>
      <c r="Y2" s="176"/>
      <c r="Z2" s="184" t="s">
        <v>175</v>
      </c>
      <c r="AA2" s="185"/>
      <c r="AB2" s="185"/>
      <c r="AC2" s="186"/>
      <c r="AD2" s="187" t="s">
        <v>176</v>
      </c>
      <c r="AE2" s="185"/>
      <c r="AF2" s="185"/>
      <c r="AG2" s="188"/>
      <c r="AH2" s="175" t="s">
        <v>175</v>
      </c>
      <c r="AI2" s="175"/>
      <c r="AJ2" s="175"/>
      <c r="AK2" s="178"/>
      <c r="AL2" s="175" t="s">
        <v>176</v>
      </c>
      <c r="AM2" s="175"/>
      <c r="AN2" s="175"/>
      <c r="AO2" s="176"/>
    </row>
    <row r="3" spans="1:48" x14ac:dyDescent="0.15">
      <c r="A3" s="38" t="s">
        <v>32</v>
      </c>
      <c r="B3" s="39">
        <v>1</v>
      </c>
      <c r="C3" s="40">
        <v>2</v>
      </c>
      <c r="D3" s="40">
        <v>3</v>
      </c>
      <c r="E3" s="41">
        <v>4</v>
      </c>
      <c r="F3" s="39">
        <v>5</v>
      </c>
      <c r="G3" s="40">
        <v>6</v>
      </c>
      <c r="H3" s="42">
        <v>7</v>
      </c>
      <c r="I3" s="52">
        <v>8</v>
      </c>
      <c r="J3" s="39">
        <v>1</v>
      </c>
      <c r="K3" s="40">
        <v>2</v>
      </c>
      <c r="L3" s="40">
        <v>3</v>
      </c>
      <c r="M3" s="41">
        <v>4</v>
      </c>
      <c r="N3" s="39">
        <v>5</v>
      </c>
      <c r="O3" s="40">
        <v>6</v>
      </c>
      <c r="P3" s="42">
        <v>7</v>
      </c>
      <c r="Q3" s="52">
        <v>8</v>
      </c>
      <c r="R3" s="39">
        <v>1</v>
      </c>
      <c r="S3" s="40">
        <v>2</v>
      </c>
      <c r="T3" s="40">
        <v>3</v>
      </c>
      <c r="U3" s="41">
        <v>4</v>
      </c>
      <c r="V3" s="39">
        <v>5</v>
      </c>
      <c r="W3" s="40">
        <v>6</v>
      </c>
      <c r="X3" s="42">
        <v>7</v>
      </c>
      <c r="Y3" s="52">
        <v>8</v>
      </c>
      <c r="Z3" s="39">
        <v>1</v>
      </c>
      <c r="AA3" s="40">
        <v>2</v>
      </c>
      <c r="AB3" s="40">
        <v>3</v>
      </c>
      <c r="AC3" s="41">
        <v>4</v>
      </c>
      <c r="AD3" s="39">
        <v>5</v>
      </c>
      <c r="AE3" s="40">
        <v>6</v>
      </c>
      <c r="AF3" s="42">
        <v>7</v>
      </c>
      <c r="AG3" s="52">
        <v>8</v>
      </c>
      <c r="AH3" s="39">
        <v>1</v>
      </c>
      <c r="AI3" s="40">
        <v>2</v>
      </c>
      <c r="AJ3" s="40">
        <v>3</v>
      </c>
      <c r="AK3" s="41">
        <v>4</v>
      </c>
      <c r="AL3" s="39">
        <v>5</v>
      </c>
      <c r="AM3" s="40">
        <v>6</v>
      </c>
      <c r="AN3" s="42">
        <v>7</v>
      </c>
      <c r="AO3" s="52">
        <v>8</v>
      </c>
      <c r="AR3" s="35" t="s">
        <v>185</v>
      </c>
      <c r="AS3" s="35" t="s">
        <v>186</v>
      </c>
      <c r="AT3" s="35" t="s">
        <v>187</v>
      </c>
      <c r="AU3" s="35" t="s">
        <v>188</v>
      </c>
      <c r="AV3" s="35" t="s">
        <v>189</v>
      </c>
    </row>
    <row r="4" spans="1:48" ht="22.6" customHeight="1" x14ac:dyDescent="0.15">
      <c r="A4" s="20" t="str">
        <f>教师安排!AI2</f>
        <v>包丽芬</v>
      </c>
      <c r="B4" s="43" t="str">
        <f ca="1">IFERROR(INDEX(总课程表!B:B,MATCH($A4,总课程表!B:B,0)-1)&amp;CHAR(10)&amp;INDEX(总课程表!$A:$A,MATCH($A4,总课程表!B:B,0)-1),"")</f>
        <v/>
      </c>
      <c r="C4" s="44" t="str">
        <f>IFERROR(INDEX(总课程表!C:C,MATCH($A4,总课程表!C:C,0)-1)&amp;CHAR(10)&amp;INDEX(总课程表!$A:$A,MATCH($A4,总课程表!C:C,0)-1),"")</f>
        <v>语文
七2</v>
      </c>
      <c r="D4" s="44" t="str">
        <f>IFERROR(INDEX(总课程表!D:D,MATCH($A4,总课程表!D:D,0)-1)&amp;CHAR(10)&amp;INDEX(总课程表!$A:$A,MATCH($A4,总课程表!D:D,0)-1),"")</f>
        <v/>
      </c>
      <c r="E4" s="45" t="str">
        <f>IFERROR(INDEX(总课程表!E:E,MATCH($A4,总课程表!E:E,0)-1)&amp;CHAR(10)&amp;INDEX(总课程表!$A:$A,MATCH($A4,总课程表!E:E,0)-1),"")</f>
        <v>语文
七1</v>
      </c>
      <c r="F4" s="46" t="str">
        <f>IFERROR(INDEX(总课程表!F:F,MATCH($A4,总课程表!F:F,0)-1)&amp;CHAR(10)&amp;INDEX(总课程表!$A:$A,MATCH($A4,总课程表!F:F,0)-1),"")</f>
        <v/>
      </c>
      <c r="G4" s="44" t="str">
        <f>IFERROR(INDEX(总课程表!G:G,MATCH($A4,总课程表!G:G,0)-1)&amp;CHAR(10)&amp;INDEX(总课程表!$A:$A,MATCH($A4,总课程表!G:G,0)-1),"")</f>
        <v/>
      </c>
      <c r="H4" s="47" t="str">
        <f>IFERROR(INDEX(总课程表!H:H,MATCH($A4,总课程表!H:H,0)-1)&amp;CHAR(10)&amp;INDEX(总课程表!$A:$A,MATCH($A4,总课程表!H:H,0)-1),"")</f>
        <v/>
      </c>
      <c r="I4" s="53" t="str">
        <f>IFERROR(INDEX(总课程表!I:I,MATCH($A4,总课程表!I:I,0)-1)&amp;CHAR(10)&amp;INDEX(总课程表!$A:$A,MATCH($A4,总课程表!I:I,0)-1),"")</f>
        <v/>
      </c>
      <c r="J4" s="46" t="str">
        <f ca="1">IFERROR(INDEX(总课程表!J:J,MATCH($A4,总课程表!J:J,0)-1)&amp;CHAR(10)&amp;INDEX(总课程表!$A:$A,MATCH($A4,总课程表!J:J,0)-1),"")</f>
        <v>语文
七1</v>
      </c>
      <c r="K4" s="44" t="str">
        <f>IFERROR(INDEX(总课程表!K:K,MATCH($A4,总课程表!K:K,0)-1)&amp;CHAR(10)&amp;INDEX(总课程表!$A:$A,MATCH($A4,总课程表!K:K,0)-1),"")</f>
        <v>语文
七2</v>
      </c>
      <c r="L4" s="44" t="str">
        <f>IFERROR(INDEX(总课程表!L:L,MATCH($A4,总课程表!L:L,0)-1)&amp;CHAR(10)&amp;INDEX(总课程表!$A:$A,MATCH($A4,总课程表!L:L,0)-1),"")</f>
        <v/>
      </c>
      <c r="M4" s="45" t="str">
        <f>IFERROR(INDEX(总课程表!M:M,MATCH($A4,总课程表!M:M,0)-1)&amp;CHAR(10)&amp;INDEX(总课程表!$A:$A,MATCH($A4,总课程表!M:M,0)-1),"")</f>
        <v/>
      </c>
      <c r="N4" s="46" t="str">
        <f>IFERROR(INDEX(总课程表!N:N,MATCH($A4,总课程表!N:N,0)-1)&amp;CHAR(10)&amp;INDEX(总课程表!$A:$A,MATCH($A4,总课程表!N:N,0)-1),"")</f>
        <v/>
      </c>
      <c r="O4" s="44" t="str">
        <f>IFERROR(INDEX(总课程表!O:O,MATCH($A4,总课程表!O:O,0)-1)&amp;CHAR(10)&amp;INDEX(总课程表!$A:$A,MATCH($A4,总课程表!O:O,0)-1),"")</f>
        <v/>
      </c>
      <c r="P4" s="47" t="str">
        <f>IFERROR(INDEX(总课程表!P:P,MATCH($A4,总课程表!P:P,0)-1)&amp;CHAR(10)&amp;INDEX(总课程表!$A:$A,MATCH($A4,总课程表!P:P,0)-1),"")</f>
        <v/>
      </c>
      <c r="Q4" s="53" t="str">
        <f>IFERROR(INDEX(总课程表!Q:Q,MATCH($A4,总课程表!Q:Q,0)-1)&amp;CHAR(10)&amp;INDEX(总课程表!$A:$A,MATCH($A4,总课程表!Q:Q,0)-1),"")</f>
        <v/>
      </c>
      <c r="R4" s="46" t="str">
        <f ca="1">IFERROR(INDEX(总课程表!R:R,MATCH($A4,总课程表!R:R,0)-1)&amp;CHAR(10)&amp;INDEX(总课程表!$A:$A,MATCH($A4,总课程表!R:R,0)-1),"")</f>
        <v/>
      </c>
      <c r="S4" s="44" t="str">
        <f>IFERROR(INDEX(总课程表!S:S,MATCH($A4,总课程表!S:S,0)-1)&amp;CHAR(10)&amp;INDEX(总课程表!$A:$A,MATCH($A4,总课程表!S:S,0)-1),"")</f>
        <v/>
      </c>
      <c r="T4" s="44" t="str">
        <f>IFERROR(INDEX(总课程表!T:T,MATCH($A4,总课程表!T:T,0)-1)&amp;CHAR(10)&amp;INDEX(总课程表!$A:$A,MATCH($A4,总课程表!T:T,0)-1),"")</f>
        <v>语文
七2</v>
      </c>
      <c r="U4" s="45" t="str">
        <f>IFERROR(INDEX(总课程表!U:U,MATCH($A4,总课程表!U:U,0)-1)&amp;CHAR(10)&amp;INDEX(总课程表!$A:$A,MATCH($A4,总课程表!U:U,0)-1),"")</f>
        <v/>
      </c>
      <c r="V4" s="46" t="str">
        <f>IFERROR(INDEX(总课程表!V:V,MATCH($A4,总课程表!V:V,0)-1)&amp;CHAR(10)&amp;INDEX(总课程表!$A:$A,MATCH($A4,总课程表!V:V,0)-1),"")</f>
        <v>语文
七1</v>
      </c>
      <c r="W4" s="44" t="str">
        <f>IFERROR(INDEX(总课程表!W:W,MATCH($A4,总课程表!W:W,0)-1)&amp;CHAR(10)&amp;INDEX(总课程表!$A:$A,MATCH($A4,总课程表!W:W,0)-1),"")</f>
        <v>班会
七1</v>
      </c>
      <c r="X4" s="47" t="str">
        <f t="array" ref="X4">IFERROR(IF(OR(A4=走班课),"选修",INDEX(总课程表!X:X,MATCH($A4,总课程表!X:X,0)-1)&amp;CHAR(10)&amp;INDEX(总课程表!$A:$A,MATCH($A4,总课程表!X:X,0)-1)),"")</f>
        <v/>
      </c>
      <c r="Y4" s="55" t="str">
        <f>IFERROR(INDEX(总课程表!Y:Y,MATCH($A4,总课程表!Y:Y,0)-1)&amp;CHAR(10)&amp;INDEX(总课程表!$A:$A,MATCH($A4,总课程表!Y:Y,0)-1),"")</f>
        <v/>
      </c>
      <c r="Z4" s="46" t="str">
        <f ca="1">IFERROR(INDEX(总课程表!Z:Z,MATCH($A4,总课程表!Z:Z,0)-1)&amp;CHAR(10)&amp;INDEX(总课程表!$A:$A,MATCH($A4,总课程表!Z:Z,0)-1),"")</f>
        <v/>
      </c>
      <c r="AA4" s="44" t="str">
        <f>IFERROR(INDEX(总课程表!AA:AA,MATCH($A4,总课程表!AA:AA,0)-1)&amp;CHAR(10)&amp;INDEX(总课程表!$A:$A,MATCH($A4,总课程表!AA:AA,0)-1),"")</f>
        <v>语文
七1</v>
      </c>
      <c r="AB4" s="44" t="str">
        <f>IFERROR(INDEX(总课程表!AB:AB,MATCH($A4,总课程表!AB:AB,0)-1)&amp;CHAR(10)&amp;INDEX(总课程表!$A:$A,MATCH($A4,总课程表!AB:AB,0)-1),"")</f>
        <v/>
      </c>
      <c r="AC4" s="45" t="str">
        <f>IFERROR(INDEX(总课程表!AC:AC,MATCH($A4,总课程表!AC:AC,0)-1)&amp;CHAR(10)&amp;INDEX(总课程表!$A:$A,MATCH($A4,总课程表!AC:AC,0)-1),"")</f>
        <v>语文
七2</v>
      </c>
      <c r="AD4" s="46" t="str">
        <f>IFERROR(INDEX(总课程表!AD:AD,MATCH($A4,总课程表!AD:AD,0)-1)&amp;CHAR(10)&amp;INDEX(总课程表!$A:$A,MATCH($A4,总课程表!AD:AD,0)-1),"")</f>
        <v/>
      </c>
      <c r="AE4" s="44" t="str">
        <f>IFERROR(INDEX(总课程表!AE:AE,MATCH($A4,总课程表!AE:AE,0)-1)&amp;CHAR(10)&amp;INDEX(总课程表!$A:$A,MATCH($A4,总课程表!AE:AE,0)-1),"")</f>
        <v/>
      </c>
      <c r="AF4" s="47" t="str">
        <f>IFERROR(INDEX(总课程表!AF:AF,MATCH($A4,总课程表!AF:AF,0)-1)&amp;CHAR(10)&amp;INDEX(总课程表!$A:$A,MATCH($A4,总课程表!AF:AF,0)-1),"")</f>
        <v/>
      </c>
      <c r="AG4" s="53" t="str">
        <f>IFERROR(INDEX(总课程表!AG:AG,MATCH($A4,总课程表!AG:AG,0)-1)&amp;CHAR(10)&amp;INDEX(总课程表!$A:$A,MATCH($A4,总课程表!AG:AG,0)-1),"")</f>
        <v/>
      </c>
      <c r="AH4" s="46" t="str">
        <f ca="1">IFERROR(INDEX(总课程表!AH:AH,MATCH($A4,总课程表!AH:AH,0)-1)&amp;CHAR(10)&amp;INDEX(总课程表!$A:$A,MATCH($A4,总课程表!AH:AH,0)-1),"")</f>
        <v/>
      </c>
      <c r="AI4" s="44" t="str">
        <f>IFERROR(INDEX(总课程表!AI:AI,MATCH($A4,总课程表!AI:AI,0)-1)&amp;CHAR(10)&amp;INDEX(总课程表!$A:$A,MATCH($A4,总课程表!AI:AI,0)-1),"")</f>
        <v>语文
七1</v>
      </c>
      <c r="AJ4" s="44" t="str">
        <f>IFERROR(INDEX(总课程表!AJ:AJ,MATCH($A4,总课程表!AJ:AJ,0)-1)&amp;CHAR(10)&amp;INDEX(总课程表!$A:$A,MATCH($A4,总课程表!AJ:AJ,0)-1),"")</f>
        <v/>
      </c>
      <c r="AK4" s="45" t="str">
        <f>IFERROR(INDEX(总课程表!AK:AK,MATCH($A4,总课程表!AK:AK,0)-1)&amp;CHAR(10)&amp;INDEX(总课程表!$A:$A,MATCH($A4,总课程表!AK:AK,0)-1),"")</f>
        <v/>
      </c>
      <c r="AL4" s="46" t="str">
        <f>IFERROR(INDEX(总课程表!AL:AL,MATCH($A4,总课程表!AL:AL,0)-1)&amp;CHAR(10)&amp;INDEX(总课程表!$A:$A,MATCH($A4,总课程表!AL:AL,0)-1),"")</f>
        <v/>
      </c>
      <c r="AM4" s="44" t="str">
        <f>IFERROR(INDEX(总课程表!AM:AM,MATCH($A4,总课程表!AM:AM,0)-1)&amp;CHAR(10)&amp;INDEX(总课程表!$A:$A,MATCH($A4,总课程表!AM:AM,0)-1),"")</f>
        <v>语文
七2</v>
      </c>
      <c r="AN4" s="47" t="str">
        <f>IFERROR(INDEX(总课程表!AN:AN,MATCH($A4,总课程表!AN:AN,0)-1)&amp;CHAR(10)&amp;INDEX(总课程表!$A:$A,MATCH($A4,总课程表!AN:AN,0)-1),"")</f>
        <v/>
      </c>
      <c r="AO4" s="53" t="str">
        <f>IFERROR(INDEX(总课程表!AO:AO,MATCH($A4,总课程表!AO:AO,0)-1)&amp;CHAR(10)&amp;INDEX(总课程表!$A:$A,MATCH($A4,总课程表!AO:AO,0)-1),"")</f>
        <v/>
      </c>
      <c r="AQ4" s="35" t="b">
        <f t="array" aca="1" ref="AQ4" ca="1">SUMPRODUCT((B4:AO4=教师总表0!B4:AO4)*1)=40</f>
        <v>1</v>
      </c>
      <c r="AR4" s="56" t="str">
        <f>$A4</f>
        <v>包丽芬</v>
      </c>
      <c r="AS4" s="56" t="str">
        <f t="shared" ref="AS4:AV19" si="0">$A4</f>
        <v>包丽芬</v>
      </c>
      <c r="AT4" s="56" t="str">
        <f t="shared" si="0"/>
        <v>包丽芬</v>
      </c>
      <c r="AU4" s="56" t="str">
        <f t="shared" si="0"/>
        <v>包丽芬</v>
      </c>
      <c r="AV4" s="56" t="str">
        <f t="shared" si="0"/>
        <v>包丽芬</v>
      </c>
    </row>
    <row r="5" spans="1:48" ht="22.6" customHeight="1" x14ac:dyDescent="0.15">
      <c r="A5" s="20" t="str">
        <f>教师安排!AI3</f>
        <v>蔡春玲</v>
      </c>
      <c r="B5" s="48" t="str">
        <f ca="1">IFERROR(INDEX(总课程表!B:B,MATCH($A5,总课程表!B:B,0)-1)&amp;CHAR(10)&amp;INDEX(总课程表!$A:$A,MATCH($A5,总课程表!B:B,0)-1),"")</f>
        <v>数学
八7</v>
      </c>
      <c r="C5" s="49" t="str">
        <f>IFERROR(INDEX(总课程表!C:C,MATCH($A5,总课程表!C:C,0)-1)&amp;CHAR(10)&amp;INDEX(总课程表!$A:$A,MATCH($A5,总课程表!C:C,0)-1),"")</f>
        <v/>
      </c>
      <c r="D5" s="49" t="str">
        <f>IFERROR(INDEX(总课程表!D:D,MATCH($A5,总课程表!D:D,0)-1)&amp;CHAR(10)&amp;INDEX(总课程表!$A:$A,MATCH($A5,总课程表!D:D,0)-1),"")</f>
        <v>数学
八6</v>
      </c>
      <c r="E5" s="50" t="str">
        <f>IFERROR(INDEX(总课程表!E:E,MATCH($A5,总课程表!E:E,0)-1)&amp;CHAR(10)&amp;INDEX(总课程表!$A:$A,MATCH($A5,总课程表!E:E,0)-1),"")</f>
        <v/>
      </c>
      <c r="F5" s="51" t="str">
        <f>IFERROR(INDEX(总课程表!F:F,MATCH($A5,总课程表!F:F,0)-1)&amp;CHAR(10)&amp;INDEX(总课程表!$A:$A,MATCH($A5,总课程表!F:F,0)-1),"")</f>
        <v/>
      </c>
      <c r="G5" s="49" t="str">
        <f>IFERROR(INDEX(总课程表!G:G,MATCH($A5,总课程表!G:G,0)-1)&amp;CHAR(10)&amp;INDEX(总课程表!$A:$A,MATCH($A5,总课程表!G:G,0)-1),"")</f>
        <v/>
      </c>
      <c r="H5" s="49" t="str">
        <f>IFERROR(INDEX(总课程表!H:H,MATCH($A5,总课程表!H:H,0)-1)&amp;CHAR(10)&amp;INDEX(总课程表!$A:$A,MATCH($A5,总课程表!H:H,0)-1),"")</f>
        <v/>
      </c>
      <c r="I5" s="54" t="str">
        <f>IFERROR(INDEX(总课程表!I:I,MATCH($A5,总课程表!I:I,0)-1)&amp;CHAR(10)&amp;INDEX(总课程表!$A:$A,MATCH($A5,总课程表!I:I,0)-1),"")</f>
        <v/>
      </c>
      <c r="J5" s="51" t="str">
        <f ca="1">IFERROR(INDEX(总课程表!J:J,MATCH($A5,总课程表!J:J,0)-1)&amp;CHAR(10)&amp;INDEX(总课程表!$A:$A,MATCH($A5,总课程表!J:J,0)-1),"")</f>
        <v>数学
八7</v>
      </c>
      <c r="K5" s="49" t="str">
        <f>IFERROR(INDEX(总课程表!K:K,MATCH($A5,总课程表!K:K,0)-1)&amp;CHAR(10)&amp;INDEX(总课程表!$A:$A,MATCH($A5,总课程表!K:K,0)-1),"")</f>
        <v/>
      </c>
      <c r="L5" s="49" t="str">
        <f>IFERROR(INDEX(总课程表!L:L,MATCH($A5,总课程表!L:L,0)-1)&amp;CHAR(10)&amp;INDEX(总课程表!$A:$A,MATCH($A5,总课程表!L:L,0)-1),"")</f>
        <v/>
      </c>
      <c r="M5" s="50" t="str">
        <f>IFERROR(INDEX(总课程表!M:M,MATCH($A5,总课程表!M:M,0)-1)&amp;CHAR(10)&amp;INDEX(总课程表!$A:$A,MATCH($A5,总课程表!M:M,0)-1),"")</f>
        <v>数学
八6</v>
      </c>
      <c r="N5" s="51" t="str">
        <f>IFERROR(INDEX(总课程表!N:N,MATCH($A5,总课程表!N:N,0)-1)&amp;CHAR(10)&amp;INDEX(总课程表!$A:$A,MATCH($A5,总课程表!N:N,0)-1),"")</f>
        <v/>
      </c>
      <c r="O5" s="49" t="str">
        <f>IFERROR(INDEX(总课程表!O:O,MATCH($A5,总课程表!O:O,0)-1)&amp;CHAR(10)&amp;INDEX(总课程表!$A:$A,MATCH($A5,总课程表!O:O,0)-1),"")</f>
        <v/>
      </c>
      <c r="P5" s="49" t="str">
        <f>IFERROR(INDEX(总课程表!P:P,MATCH($A5,总课程表!P:P,0)-1)&amp;CHAR(10)&amp;INDEX(总课程表!$A:$A,MATCH($A5,总课程表!P:P,0)-1),"")</f>
        <v/>
      </c>
      <c r="Q5" s="54" t="str">
        <f>IFERROR(INDEX(总课程表!Q:Q,MATCH($A5,总课程表!Q:Q,0)-1)&amp;CHAR(10)&amp;INDEX(总课程表!$A:$A,MATCH($A5,总课程表!Q:Q,0)-1),"")</f>
        <v/>
      </c>
      <c r="R5" s="51" t="str">
        <f ca="1">IFERROR(INDEX(总课程表!R:R,MATCH($A5,总课程表!R:R,0)-1)&amp;CHAR(10)&amp;INDEX(总课程表!$A:$A,MATCH($A5,总课程表!R:R,0)-1),"")</f>
        <v/>
      </c>
      <c r="S5" s="49" t="str">
        <f>IFERROR(INDEX(总课程表!S:S,MATCH($A5,总课程表!S:S,0)-1)&amp;CHAR(10)&amp;INDEX(总课程表!$A:$A,MATCH($A5,总课程表!S:S,0)-1),"")</f>
        <v>数学
八6</v>
      </c>
      <c r="T5" s="49" t="str">
        <f>IFERROR(INDEX(总课程表!T:T,MATCH($A5,总课程表!T:T,0)-1)&amp;CHAR(10)&amp;INDEX(总课程表!$A:$A,MATCH($A5,总课程表!T:T,0)-1),"")</f>
        <v>数学
八7</v>
      </c>
      <c r="U5" s="50" t="str">
        <f>IFERROR(INDEX(总课程表!U:U,MATCH($A5,总课程表!U:U,0)-1)&amp;CHAR(10)&amp;INDEX(总课程表!$A:$A,MATCH($A5,总课程表!U:U,0)-1),"")</f>
        <v/>
      </c>
      <c r="V5" s="51" t="str">
        <f>IFERROR(INDEX(总课程表!V:V,MATCH($A5,总课程表!V:V,0)-1)&amp;CHAR(10)&amp;INDEX(总课程表!$A:$A,MATCH($A5,总课程表!V:V,0)-1),"")</f>
        <v/>
      </c>
      <c r="W5" s="49" t="str">
        <f>IFERROR(INDEX(总课程表!W:W,MATCH($A5,总课程表!W:W,0)-1)&amp;CHAR(10)&amp;INDEX(总课程表!$A:$A,MATCH($A5,总课程表!W:W,0)-1),"")</f>
        <v>班会
八7</v>
      </c>
      <c r="X5" s="49" t="str">
        <f t="array" ref="X5">IFERROR(IF(OR(A5=走班课),"选修",INDEX(总课程表!X:X,MATCH($A5,总课程表!X:X,0)-1)&amp;CHAR(10)&amp;INDEX(总课程表!$A:$A,MATCH($A5,总课程表!X:X,0)-1)),"")</f>
        <v/>
      </c>
      <c r="Y5" s="54" t="str">
        <f>IFERROR(INDEX(总课程表!Y:Y,MATCH($A5,总课程表!Y:Y,0)-1)&amp;CHAR(10)&amp;INDEX(总课程表!$A:$A,MATCH($A5,总课程表!Y:Y,0)-1),"")</f>
        <v/>
      </c>
      <c r="Z5" s="51" t="str">
        <f ca="1">IFERROR(INDEX(总课程表!Z:Z,MATCH($A5,总课程表!Z:Z,0)-1)&amp;CHAR(10)&amp;INDEX(总课程表!$A:$A,MATCH($A5,总课程表!Z:Z,0)-1),"")</f>
        <v>数学
八7</v>
      </c>
      <c r="AA5" s="49" t="str">
        <f>IFERROR(INDEX(总课程表!AA:AA,MATCH($A5,总课程表!AA:AA,0)-1)&amp;CHAR(10)&amp;INDEX(总课程表!$A:$A,MATCH($A5,总课程表!AA:AA,0)-1),"")</f>
        <v/>
      </c>
      <c r="AB5" s="49" t="str">
        <f>IFERROR(INDEX(总课程表!AB:AB,MATCH($A5,总课程表!AB:AB,0)-1)&amp;CHAR(10)&amp;INDEX(总课程表!$A:$A,MATCH($A5,总课程表!AB:AB,0)-1),"")</f>
        <v/>
      </c>
      <c r="AC5" s="50" t="str">
        <f>IFERROR(INDEX(总课程表!AC:AC,MATCH($A5,总课程表!AC:AC,0)-1)&amp;CHAR(10)&amp;INDEX(总课程表!$A:$A,MATCH($A5,总课程表!AC:AC,0)-1),"")</f>
        <v>数学
八6</v>
      </c>
      <c r="AD5" s="51" t="str">
        <f>IFERROR(INDEX(总课程表!AD:AD,MATCH($A5,总课程表!AD:AD,0)-1)&amp;CHAR(10)&amp;INDEX(总课程表!$A:$A,MATCH($A5,总课程表!AD:AD,0)-1),"")</f>
        <v/>
      </c>
      <c r="AE5" s="49" t="str">
        <f>IFERROR(INDEX(总课程表!AE:AE,MATCH($A5,总课程表!AE:AE,0)-1)&amp;CHAR(10)&amp;INDEX(总课程表!$A:$A,MATCH($A5,总课程表!AE:AE,0)-1),"")</f>
        <v/>
      </c>
      <c r="AF5" s="49" t="str">
        <f>IFERROR(INDEX(总课程表!AF:AF,MATCH($A5,总课程表!AF:AF,0)-1)&amp;CHAR(10)&amp;INDEX(总课程表!$A:$A,MATCH($A5,总课程表!AF:AF,0)-1),"")</f>
        <v/>
      </c>
      <c r="AG5" s="54" t="str">
        <f>IFERROR(INDEX(总课程表!AG:AG,MATCH($A5,总课程表!AG:AG,0)-1)&amp;CHAR(10)&amp;INDEX(总课程表!$A:$A,MATCH($A5,总课程表!AG:AG,0)-1),"")</f>
        <v/>
      </c>
      <c r="AH5" s="51" t="str">
        <f ca="1">IFERROR(INDEX(总课程表!AH:AH,MATCH($A5,总课程表!AH:AH,0)-1)&amp;CHAR(10)&amp;INDEX(总课程表!$A:$A,MATCH($A5,总课程表!AH:AH,0)-1),"")</f>
        <v>数学
八6</v>
      </c>
      <c r="AI5" s="49" t="str">
        <f>IFERROR(INDEX(总课程表!AI:AI,MATCH($A5,总课程表!AI:AI,0)-1)&amp;CHAR(10)&amp;INDEX(总课程表!$A:$A,MATCH($A5,总课程表!AI:AI,0)-1),"")</f>
        <v/>
      </c>
      <c r="AJ5" s="49" t="str">
        <f>IFERROR(INDEX(总课程表!AJ:AJ,MATCH($A5,总课程表!AJ:AJ,0)-1)&amp;CHAR(10)&amp;INDEX(总课程表!$A:$A,MATCH($A5,总课程表!AJ:AJ,0)-1),"")</f>
        <v/>
      </c>
      <c r="AK5" s="50" t="str">
        <f>IFERROR(INDEX(总课程表!AK:AK,MATCH($A5,总课程表!AK:AK,0)-1)&amp;CHAR(10)&amp;INDEX(总课程表!$A:$A,MATCH($A5,总课程表!AK:AK,0)-1),"")</f>
        <v>数学
八7</v>
      </c>
      <c r="AL5" s="51" t="str">
        <f>IFERROR(INDEX(总课程表!AL:AL,MATCH($A5,总课程表!AL:AL,0)-1)&amp;CHAR(10)&amp;INDEX(总课程表!$A:$A,MATCH($A5,总课程表!AL:AL,0)-1),"")</f>
        <v/>
      </c>
      <c r="AM5" s="49" t="str">
        <f>IFERROR(INDEX(总课程表!AM:AM,MATCH($A5,总课程表!AM:AM,0)-1)&amp;CHAR(10)&amp;INDEX(总课程表!$A:$A,MATCH($A5,总课程表!AM:AM,0)-1),"")</f>
        <v/>
      </c>
      <c r="AN5" s="49" t="str">
        <f>IFERROR(INDEX(总课程表!AN:AN,MATCH($A5,总课程表!AN:AN,0)-1)&amp;CHAR(10)&amp;INDEX(总课程表!$A:$A,MATCH($A5,总课程表!AN:AN,0)-1),"")</f>
        <v/>
      </c>
      <c r="AO5" s="54" t="str">
        <f>IFERROR(INDEX(总课程表!AO:AO,MATCH($A5,总课程表!AO:AO,0)-1)&amp;CHAR(10)&amp;INDEX(总课程表!$A:$A,MATCH($A5,总课程表!AO:AO,0)-1),"")</f>
        <v/>
      </c>
      <c r="AQ5" s="35" t="b">
        <f t="array" aca="1" ref="AQ5" ca="1">SUMPRODUCT((B5:AO5=教师总表0!B5:AO5)*1)=40</f>
        <v>1</v>
      </c>
      <c r="AR5" s="56" t="str">
        <f t="shared" ref="AR5:AV36" si="1">$A5</f>
        <v>蔡春玲</v>
      </c>
      <c r="AS5" s="56" t="str">
        <f t="shared" si="0"/>
        <v>蔡春玲</v>
      </c>
      <c r="AT5" s="56" t="str">
        <f t="shared" si="0"/>
        <v>蔡春玲</v>
      </c>
      <c r="AU5" s="56" t="str">
        <f t="shared" si="0"/>
        <v>蔡春玲</v>
      </c>
      <c r="AV5" s="56" t="str">
        <f t="shared" si="0"/>
        <v>蔡春玲</v>
      </c>
    </row>
    <row r="6" spans="1:48" ht="22.6" customHeight="1" x14ac:dyDescent="0.15">
      <c r="A6" s="20" t="str">
        <f>教师安排!AI4</f>
        <v>曹一美</v>
      </c>
      <c r="B6" s="48" t="str">
        <f ca="1">IFERROR(INDEX(总课程表!B:B,MATCH($A6,总课程表!B:B,0)-1)&amp;CHAR(10)&amp;INDEX(总课程表!$A:$A,MATCH($A6,总课程表!B:B,0)-1),"")</f>
        <v/>
      </c>
      <c r="C6" s="49" t="str">
        <f>IFERROR(INDEX(总课程表!C:C,MATCH($A6,总课程表!C:C,0)-1)&amp;CHAR(10)&amp;INDEX(总课程表!$A:$A,MATCH($A6,总课程表!C:C,0)-1),"")</f>
        <v/>
      </c>
      <c r="D6" s="49" t="str">
        <f>IFERROR(INDEX(总课程表!D:D,MATCH($A6,总课程表!D:D,0)-1)&amp;CHAR(10)&amp;INDEX(总课程表!$A:$A,MATCH($A6,总课程表!D:D,0)-1),"")</f>
        <v/>
      </c>
      <c r="E6" s="50" t="str">
        <f>IFERROR(INDEX(总课程表!E:E,MATCH($A6,总课程表!E:E,0)-1)&amp;CHAR(10)&amp;INDEX(总课程表!$A:$A,MATCH($A6,总课程表!E:E,0)-1),"")</f>
        <v/>
      </c>
      <c r="F6" s="51" t="str">
        <f>IFERROR(INDEX(总课程表!F:F,MATCH($A6,总课程表!F:F,0)-1)&amp;CHAR(10)&amp;INDEX(总课程表!$A:$A,MATCH($A6,总课程表!F:F,0)-1),"")</f>
        <v>政治
七8</v>
      </c>
      <c r="G6" s="49" t="str">
        <f>IFERROR(INDEX(总课程表!G:G,MATCH($A6,总课程表!G:G,0)-1)&amp;CHAR(10)&amp;INDEX(总课程表!$A:$A,MATCH($A6,总课程表!G:G,0)-1),"")</f>
        <v/>
      </c>
      <c r="H6" s="49" t="str">
        <f>IFERROR(INDEX(总课程表!H:H,MATCH($A6,总课程表!H:H,0)-1)&amp;CHAR(10)&amp;INDEX(总课程表!$A:$A,MATCH($A6,总课程表!H:H,0)-1),"")</f>
        <v/>
      </c>
      <c r="I6" s="54" t="str">
        <f>IFERROR(INDEX(总课程表!I:I,MATCH($A6,总课程表!I:I,0)-1)&amp;CHAR(10)&amp;INDEX(总课程表!$A:$A,MATCH($A6,总课程表!I:I,0)-1),"")</f>
        <v/>
      </c>
      <c r="J6" s="51" t="str">
        <f ca="1">IFERROR(INDEX(总课程表!J:J,MATCH($A6,总课程表!J:J,0)-1)&amp;CHAR(10)&amp;INDEX(总课程表!$A:$A,MATCH($A6,总课程表!J:J,0)-1),"")</f>
        <v/>
      </c>
      <c r="K6" s="49" t="str">
        <f>IFERROR(INDEX(总课程表!K:K,MATCH($A6,总课程表!K:K,0)-1)&amp;CHAR(10)&amp;INDEX(总课程表!$A:$A,MATCH($A6,总课程表!K:K,0)-1),"")</f>
        <v/>
      </c>
      <c r="L6" s="49" t="str">
        <f>IFERROR(INDEX(总课程表!L:L,MATCH($A6,总课程表!L:L,0)-1)&amp;CHAR(10)&amp;INDEX(总课程表!$A:$A,MATCH($A6,总课程表!L:L,0)-1),"")</f>
        <v/>
      </c>
      <c r="M6" s="50" t="str">
        <f>IFERROR(INDEX(总课程表!M:M,MATCH($A6,总课程表!M:M,0)-1)&amp;CHAR(10)&amp;INDEX(总课程表!$A:$A,MATCH($A6,总课程表!M:M,0)-1),"")</f>
        <v/>
      </c>
      <c r="N6" s="51" t="str">
        <f>IFERROR(INDEX(总课程表!N:N,MATCH($A6,总课程表!N:N,0)-1)&amp;CHAR(10)&amp;INDEX(总课程表!$A:$A,MATCH($A6,总课程表!N:N,0)-1),"")</f>
        <v/>
      </c>
      <c r="O6" s="49" t="str">
        <f>IFERROR(INDEX(总课程表!O:O,MATCH($A6,总课程表!O:O,0)-1)&amp;CHAR(10)&amp;INDEX(总课程表!$A:$A,MATCH($A6,总课程表!O:O,0)-1),"")</f>
        <v/>
      </c>
      <c r="P6" s="49" t="str">
        <f>IFERROR(INDEX(总课程表!P:P,MATCH($A6,总课程表!P:P,0)-1)&amp;CHAR(10)&amp;INDEX(总课程表!$A:$A,MATCH($A6,总课程表!P:P,0)-1),"")</f>
        <v/>
      </c>
      <c r="Q6" s="54" t="str">
        <f>IFERROR(INDEX(总课程表!Q:Q,MATCH($A6,总课程表!Q:Q,0)-1)&amp;CHAR(10)&amp;INDEX(总课程表!$A:$A,MATCH($A6,总课程表!Q:Q,0)-1),"")</f>
        <v/>
      </c>
      <c r="R6" s="51" t="str">
        <f ca="1">IFERROR(INDEX(总课程表!R:R,MATCH($A6,总课程表!R:R,0)-1)&amp;CHAR(10)&amp;INDEX(总课程表!$A:$A,MATCH($A6,总课程表!R:R,0)-1),"")</f>
        <v/>
      </c>
      <c r="S6" s="49" t="str">
        <f>IFERROR(INDEX(总课程表!S:S,MATCH($A6,总课程表!S:S,0)-1)&amp;CHAR(10)&amp;INDEX(总课程表!$A:$A,MATCH($A6,总课程表!S:S,0)-1),"")</f>
        <v/>
      </c>
      <c r="T6" s="49" t="str">
        <f>IFERROR(INDEX(总课程表!T:T,MATCH($A6,总课程表!T:T,0)-1)&amp;CHAR(10)&amp;INDEX(总课程表!$A:$A,MATCH($A6,总课程表!T:T,0)-1),"")</f>
        <v/>
      </c>
      <c r="U6" s="50" t="str">
        <f>IFERROR(INDEX(总课程表!U:U,MATCH($A6,总课程表!U:U,0)-1)&amp;CHAR(10)&amp;INDEX(总课程表!$A:$A,MATCH($A6,总课程表!U:U,0)-1),"")</f>
        <v/>
      </c>
      <c r="V6" s="51" t="str">
        <f>IFERROR(INDEX(总课程表!V:V,MATCH($A6,总课程表!V:V,0)-1)&amp;CHAR(10)&amp;INDEX(总课程表!$A:$A,MATCH($A6,总课程表!V:V,0)-1),"")</f>
        <v/>
      </c>
      <c r="W6" s="49" t="str">
        <f>IFERROR(INDEX(总课程表!W:W,MATCH($A6,总课程表!W:W,0)-1)&amp;CHAR(10)&amp;INDEX(总课程表!$A:$A,MATCH($A6,总课程表!W:W,0)-1),"")</f>
        <v/>
      </c>
      <c r="X6" s="49" t="str">
        <f t="array" ref="X6">IFERROR(IF(OR(A6=走班课),"选修",INDEX(总课程表!X:X,MATCH($A6,总课程表!X:X,0)-1)&amp;CHAR(10)&amp;INDEX(总课程表!$A:$A,MATCH($A6,总课程表!X:X,0)-1)),"")</f>
        <v/>
      </c>
      <c r="Y6" s="54" t="str">
        <f>IFERROR(INDEX(总课程表!Y:Y,MATCH($A6,总课程表!Y:Y,0)-1)&amp;CHAR(10)&amp;INDEX(总课程表!$A:$A,MATCH($A6,总课程表!Y:Y,0)-1),"")</f>
        <v/>
      </c>
      <c r="Z6" s="51" t="str">
        <f ca="1">IFERROR(INDEX(总课程表!Z:Z,MATCH($A6,总课程表!Z:Z,0)-1)&amp;CHAR(10)&amp;INDEX(总课程表!$A:$A,MATCH($A6,总课程表!Z:Z,0)-1),"")</f>
        <v/>
      </c>
      <c r="AA6" s="49" t="str">
        <f>IFERROR(INDEX(总课程表!AA:AA,MATCH($A6,总课程表!AA:AA,0)-1)&amp;CHAR(10)&amp;INDEX(总课程表!$A:$A,MATCH($A6,总课程表!AA:AA,0)-1),"")</f>
        <v/>
      </c>
      <c r="AB6" s="49" t="str">
        <f>IFERROR(INDEX(总课程表!AB:AB,MATCH($A6,总课程表!AB:AB,0)-1)&amp;CHAR(10)&amp;INDEX(总课程表!$A:$A,MATCH($A6,总课程表!AB:AB,0)-1),"")</f>
        <v/>
      </c>
      <c r="AC6" s="50" t="str">
        <f>IFERROR(INDEX(总课程表!AC:AC,MATCH($A6,总课程表!AC:AC,0)-1)&amp;CHAR(10)&amp;INDEX(总课程表!$A:$A,MATCH($A6,总课程表!AC:AC,0)-1),"")</f>
        <v/>
      </c>
      <c r="AD6" s="51" t="str">
        <f>IFERROR(INDEX(总课程表!AD:AD,MATCH($A6,总课程表!AD:AD,0)-1)&amp;CHAR(10)&amp;INDEX(总课程表!$A:$A,MATCH($A6,总课程表!AD:AD,0)-1),"")</f>
        <v/>
      </c>
      <c r="AE6" s="49" t="str">
        <f>IFERROR(INDEX(总课程表!AE:AE,MATCH($A6,总课程表!AE:AE,0)-1)&amp;CHAR(10)&amp;INDEX(总课程表!$A:$A,MATCH($A6,总课程表!AE:AE,0)-1),"")</f>
        <v/>
      </c>
      <c r="AF6" s="49" t="str">
        <f>IFERROR(INDEX(总课程表!AF:AF,MATCH($A6,总课程表!AF:AF,0)-1)&amp;CHAR(10)&amp;INDEX(总课程表!$A:$A,MATCH($A6,总课程表!AF:AF,0)-1),"")</f>
        <v/>
      </c>
      <c r="AG6" s="54" t="str">
        <f>IFERROR(INDEX(总课程表!AG:AG,MATCH($A6,总课程表!AG:AG,0)-1)&amp;CHAR(10)&amp;INDEX(总课程表!$A:$A,MATCH($A6,总课程表!AG:AG,0)-1),"")</f>
        <v/>
      </c>
      <c r="AH6" s="51" t="str">
        <f ca="1">IFERROR(INDEX(总课程表!AH:AH,MATCH($A6,总课程表!AH:AH,0)-1)&amp;CHAR(10)&amp;INDEX(总课程表!$A:$A,MATCH($A6,总课程表!AH:AH,0)-1),"")</f>
        <v/>
      </c>
      <c r="AI6" s="49" t="str">
        <f>IFERROR(INDEX(总课程表!AI:AI,MATCH($A6,总课程表!AI:AI,0)-1)&amp;CHAR(10)&amp;INDEX(总课程表!$A:$A,MATCH($A6,总课程表!AI:AI,0)-1),"")</f>
        <v/>
      </c>
      <c r="AJ6" s="49" t="str">
        <f>IFERROR(INDEX(总课程表!AJ:AJ,MATCH($A6,总课程表!AJ:AJ,0)-1)&amp;CHAR(10)&amp;INDEX(总课程表!$A:$A,MATCH($A6,总课程表!AJ:AJ,0)-1),"")</f>
        <v/>
      </c>
      <c r="AK6" s="50" t="str">
        <f>IFERROR(INDEX(总课程表!AK:AK,MATCH($A6,总课程表!AK:AK,0)-1)&amp;CHAR(10)&amp;INDEX(总课程表!$A:$A,MATCH($A6,总课程表!AK:AK,0)-1),"")</f>
        <v/>
      </c>
      <c r="AL6" s="51" t="str">
        <f>IFERROR(INDEX(总课程表!AL:AL,MATCH($A6,总课程表!AL:AL,0)-1)&amp;CHAR(10)&amp;INDEX(总课程表!$A:$A,MATCH($A6,总课程表!AL:AL,0)-1),"")</f>
        <v/>
      </c>
      <c r="AM6" s="49" t="str">
        <f>IFERROR(INDEX(总课程表!AM:AM,MATCH($A6,总课程表!AM:AM,0)-1)&amp;CHAR(10)&amp;INDEX(总课程表!$A:$A,MATCH($A6,总课程表!AM:AM,0)-1),"")</f>
        <v/>
      </c>
      <c r="AN6" s="49" t="str">
        <f>IFERROR(INDEX(总课程表!AN:AN,MATCH($A6,总课程表!AN:AN,0)-1)&amp;CHAR(10)&amp;INDEX(总课程表!$A:$A,MATCH($A6,总课程表!AN:AN,0)-1),"")</f>
        <v>政治
七8</v>
      </c>
      <c r="AO6" s="54" t="str">
        <f>IFERROR(INDEX(总课程表!AO:AO,MATCH($A6,总课程表!AO:AO,0)-1)&amp;CHAR(10)&amp;INDEX(总课程表!$A:$A,MATCH($A6,总课程表!AO:AO,0)-1),"")</f>
        <v/>
      </c>
      <c r="AQ6" s="35" t="b">
        <f t="array" aca="1" ref="AQ6" ca="1">SUMPRODUCT((B6:AO6=教师总表0!B6:AO6)*1)=40</f>
        <v>1</v>
      </c>
      <c r="AR6" s="56" t="str">
        <f t="shared" si="1"/>
        <v>曹一美</v>
      </c>
      <c r="AS6" s="56" t="str">
        <f t="shared" si="0"/>
        <v>曹一美</v>
      </c>
      <c r="AT6" s="56" t="str">
        <f t="shared" si="0"/>
        <v>曹一美</v>
      </c>
      <c r="AU6" s="56" t="str">
        <f t="shared" si="0"/>
        <v>曹一美</v>
      </c>
      <c r="AV6" s="56" t="str">
        <f t="shared" si="0"/>
        <v>曹一美</v>
      </c>
    </row>
    <row r="7" spans="1:48" ht="22.6" customHeight="1" x14ac:dyDescent="0.15">
      <c r="A7" s="20" t="str">
        <f>教师安排!AI5</f>
        <v>柴娟芳</v>
      </c>
      <c r="B7" s="48" t="str">
        <f ca="1">IFERROR(INDEX(总课程表!B:B,MATCH($A7,总课程表!B:B,0)-1)&amp;CHAR(10)&amp;INDEX(总课程表!$A:$A,MATCH($A7,总课程表!B:B,0)-1),"")</f>
        <v/>
      </c>
      <c r="C7" s="49" t="str">
        <f>IFERROR(INDEX(总课程表!C:C,MATCH($A7,总课程表!C:C,0)-1)&amp;CHAR(10)&amp;INDEX(总课程表!$A:$A,MATCH($A7,总课程表!C:C,0)-1),"")</f>
        <v/>
      </c>
      <c r="D7" s="49" t="str">
        <f>IFERROR(INDEX(总课程表!D:D,MATCH($A7,总课程表!D:D,0)-1)&amp;CHAR(10)&amp;INDEX(总课程表!$A:$A,MATCH($A7,总课程表!D:D,0)-1),"")</f>
        <v/>
      </c>
      <c r="E7" s="50" t="str">
        <f>IFERROR(INDEX(总课程表!E:E,MATCH($A7,总课程表!E:E,0)-1)&amp;CHAR(10)&amp;INDEX(总课程表!$A:$A,MATCH($A7,总课程表!E:E,0)-1),"")</f>
        <v>外语
八1</v>
      </c>
      <c r="F7" s="51" t="str">
        <f>IFERROR(INDEX(总课程表!F:F,MATCH($A7,总课程表!F:F,0)-1)&amp;CHAR(10)&amp;INDEX(总课程表!$A:$A,MATCH($A7,总课程表!F:F,0)-1),"")</f>
        <v/>
      </c>
      <c r="G7" s="49" t="str">
        <f>IFERROR(INDEX(总课程表!G:G,MATCH($A7,总课程表!G:G,0)-1)&amp;CHAR(10)&amp;INDEX(总课程表!$A:$A,MATCH($A7,总课程表!G:G,0)-1),"")</f>
        <v/>
      </c>
      <c r="H7" s="49" t="str">
        <f>IFERROR(INDEX(总课程表!H:H,MATCH($A7,总课程表!H:H,0)-1)&amp;CHAR(10)&amp;INDEX(总课程表!$A:$A,MATCH($A7,总课程表!H:H,0)-1),"")</f>
        <v/>
      </c>
      <c r="I7" s="54" t="str">
        <f>IFERROR(INDEX(总课程表!I:I,MATCH($A7,总课程表!I:I,0)-1)&amp;CHAR(10)&amp;INDEX(总课程表!$A:$A,MATCH($A7,总课程表!I:I,0)-1),"")</f>
        <v/>
      </c>
      <c r="J7" s="51" t="str">
        <f ca="1">IFERROR(INDEX(总课程表!J:J,MATCH($A7,总课程表!J:J,0)-1)&amp;CHAR(10)&amp;INDEX(总课程表!$A:$A,MATCH($A7,总课程表!J:J,0)-1),"")</f>
        <v>地校1
八1</v>
      </c>
      <c r="K7" s="49" t="str">
        <f>IFERROR(INDEX(总课程表!K:K,MATCH($A7,总课程表!K:K,0)-1)&amp;CHAR(10)&amp;INDEX(总课程表!$A:$A,MATCH($A7,总课程表!K:K,0)-1),"")</f>
        <v/>
      </c>
      <c r="L7" s="49" t="str">
        <f>IFERROR(INDEX(总课程表!L:L,MATCH($A7,总课程表!L:L,0)-1)&amp;CHAR(10)&amp;INDEX(总课程表!$A:$A,MATCH($A7,总课程表!L:L,0)-1),"")</f>
        <v/>
      </c>
      <c r="M7" s="50" t="str">
        <f>IFERROR(INDEX(总课程表!M:M,MATCH($A7,总课程表!M:M,0)-1)&amp;CHAR(10)&amp;INDEX(总课程表!$A:$A,MATCH($A7,总课程表!M:M,0)-1),"")</f>
        <v/>
      </c>
      <c r="N7" s="51" t="str">
        <f>IFERROR(INDEX(总课程表!N:N,MATCH($A7,总课程表!N:N,0)-1)&amp;CHAR(10)&amp;INDEX(总课程表!$A:$A,MATCH($A7,总课程表!N:N,0)-1),"")</f>
        <v/>
      </c>
      <c r="O7" s="49" t="str">
        <f>IFERROR(INDEX(总课程表!O:O,MATCH($A7,总课程表!O:O,0)-1)&amp;CHAR(10)&amp;INDEX(总课程表!$A:$A,MATCH($A7,总课程表!O:O,0)-1),"")</f>
        <v/>
      </c>
      <c r="P7" s="49" t="str">
        <f>IFERROR(INDEX(总课程表!P:P,MATCH($A7,总课程表!P:P,0)-1)&amp;CHAR(10)&amp;INDEX(总课程表!$A:$A,MATCH($A7,总课程表!P:P,0)-1),"")</f>
        <v/>
      </c>
      <c r="Q7" s="54" t="str">
        <f>IFERROR(INDEX(总课程表!Q:Q,MATCH($A7,总课程表!Q:Q,0)-1)&amp;CHAR(10)&amp;INDEX(总课程表!$A:$A,MATCH($A7,总课程表!Q:Q,0)-1),"")</f>
        <v/>
      </c>
      <c r="R7" s="51" t="str">
        <f ca="1">IFERROR(INDEX(总课程表!R:R,MATCH($A7,总课程表!R:R,0)-1)&amp;CHAR(10)&amp;INDEX(总课程表!$A:$A,MATCH($A7,总课程表!R:R,0)-1),"")</f>
        <v/>
      </c>
      <c r="S7" s="49" t="str">
        <f>IFERROR(INDEX(总课程表!S:S,MATCH($A7,总课程表!S:S,0)-1)&amp;CHAR(10)&amp;INDEX(总课程表!$A:$A,MATCH($A7,总课程表!S:S,0)-1),"")</f>
        <v/>
      </c>
      <c r="T7" s="49" t="str">
        <f>IFERROR(INDEX(总课程表!T:T,MATCH($A7,总课程表!T:T,0)-1)&amp;CHAR(10)&amp;INDEX(总课程表!$A:$A,MATCH($A7,总课程表!T:T,0)-1),"")</f>
        <v>外语
八1</v>
      </c>
      <c r="U7" s="50" t="str">
        <f>IFERROR(INDEX(总课程表!U:U,MATCH($A7,总课程表!U:U,0)-1)&amp;CHAR(10)&amp;INDEX(总课程表!$A:$A,MATCH($A7,总课程表!U:U,0)-1),"")</f>
        <v/>
      </c>
      <c r="V7" s="51" t="str">
        <f>IFERROR(INDEX(总课程表!V:V,MATCH($A7,总课程表!V:V,0)-1)&amp;CHAR(10)&amp;INDEX(总课程表!$A:$A,MATCH($A7,总课程表!V:V,0)-1),"")</f>
        <v/>
      </c>
      <c r="W7" s="49" t="str">
        <f>IFERROR(INDEX(总课程表!W:W,MATCH($A7,总课程表!W:W,0)-1)&amp;CHAR(10)&amp;INDEX(总课程表!$A:$A,MATCH($A7,总课程表!W:W,0)-1),"")</f>
        <v>班会
八1</v>
      </c>
      <c r="X7" s="49" t="str">
        <f t="array" ref="X7">IFERROR(IF(OR(A7=走班课),"选修",INDEX(总课程表!X:X,MATCH($A7,总课程表!X:X,0)-1)&amp;CHAR(10)&amp;INDEX(总课程表!$A:$A,MATCH($A7,总课程表!X:X,0)-1)),"")</f>
        <v/>
      </c>
      <c r="Y7" s="54" t="str">
        <f>IFERROR(INDEX(总课程表!Y:Y,MATCH($A7,总课程表!Y:Y,0)-1)&amp;CHAR(10)&amp;INDEX(总课程表!$A:$A,MATCH($A7,总课程表!Y:Y,0)-1),"")</f>
        <v/>
      </c>
      <c r="Z7" s="51" t="str">
        <f ca="1">IFERROR(INDEX(总课程表!Z:Z,MATCH($A7,总课程表!Z:Z,0)-1)&amp;CHAR(10)&amp;INDEX(总课程表!$A:$A,MATCH($A7,总课程表!Z:Z,0)-1),"")</f>
        <v/>
      </c>
      <c r="AA7" s="49" t="str">
        <f>IFERROR(INDEX(总课程表!AA:AA,MATCH($A7,总课程表!AA:AA,0)-1)&amp;CHAR(10)&amp;INDEX(总课程表!$A:$A,MATCH($A7,总课程表!AA:AA,0)-1),"")</f>
        <v>外语
八1</v>
      </c>
      <c r="AB7" s="49" t="str">
        <f>IFERROR(INDEX(总课程表!AB:AB,MATCH($A7,总课程表!AB:AB,0)-1)&amp;CHAR(10)&amp;INDEX(总课程表!$A:$A,MATCH($A7,总课程表!AB:AB,0)-1),"")</f>
        <v/>
      </c>
      <c r="AC7" s="50" t="str">
        <f>IFERROR(INDEX(总课程表!AC:AC,MATCH($A7,总课程表!AC:AC,0)-1)&amp;CHAR(10)&amp;INDEX(总课程表!$A:$A,MATCH($A7,总课程表!AC:AC,0)-1),"")</f>
        <v/>
      </c>
      <c r="AD7" s="51" t="str">
        <f>IFERROR(INDEX(总课程表!AD:AD,MATCH($A7,总课程表!AD:AD,0)-1)&amp;CHAR(10)&amp;INDEX(总课程表!$A:$A,MATCH($A7,总课程表!AD:AD,0)-1),"")</f>
        <v/>
      </c>
      <c r="AE7" s="49" t="str">
        <f>IFERROR(INDEX(总课程表!AE:AE,MATCH($A7,总课程表!AE:AE,0)-1)&amp;CHAR(10)&amp;INDEX(总课程表!$A:$A,MATCH($A7,总课程表!AE:AE,0)-1),"")</f>
        <v/>
      </c>
      <c r="AF7" s="49" t="str">
        <f>IFERROR(INDEX(总课程表!AF:AF,MATCH($A7,总课程表!AF:AF,0)-1)&amp;CHAR(10)&amp;INDEX(总课程表!$A:$A,MATCH($A7,总课程表!AF:AF,0)-1),"")</f>
        <v/>
      </c>
      <c r="AG7" s="54" t="str">
        <f>IFERROR(INDEX(总课程表!AG:AG,MATCH($A7,总课程表!AG:AG,0)-1)&amp;CHAR(10)&amp;INDEX(总课程表!$A:$A,MATCH($A7,总课程表!AG:AG,0)-1),"")</f>
        <v/>
      </c>
      <c r="AH7" s="51" t="str">
        <f ca="1">IFERROR(INDEX(总课程表!AH:AH,MATCH($A7,总课程表!AH:AH,0)-1)&amp;CHAR(10)&amp;INDEX(总课程表!$A:$A,MATCH($A7,总课程表!AH:AH,0)-1),"")</f>
        <v>外语
八1</v>
      </c>
      <c r="AI7" s="49" t="str">
        <f>IFERROR(INDEX(总课程表!AI:AI,MATCH($A7,总课程表!AI:AI,0)-1)&amp;CHAR(10)&amp;INDEX(总课程表!$A:$A,MATCH($A7,总课程表!AI:AI,0)-1),"")</f>
        <v/>
      </c>
      <c r="AJ7" s="49" t="str">
        <f>IFERROR(INDEX(总课程表!AJ:AJ,MATCH($A7,总课程表!AJ:AJ,0)-1)&amp;CHAR(10)&amp;INDEX(总课程表!$A:$A,MATCH($A7,总课程表!AJ:AJ,0)-1),"")</f>
        <v/>
      </c>
      <c r="AK7" s="50" t="str">
        <f>IFERROR(INDEX(总课程表!AK:AK,MATCH($A7,总课程表!AK:AK,0)-1)&amp;CHAR(10)&amp;INDEX(总课程表!$A:$A,MATCH($A7,总课程表!AK:AK,0)-1),"")</f>
        <v/>
      </c>
      <c r="AL7" s="51" t="str">
        <f>IFERROR(INDEX(总课程表!AL:AL,MATCH($A7,总课程表!AL:AL,0)-1)&amp;CHAR(10)&amp;INDEX(总课程表!$A:$A,MATCH($A7,总课程表!AL:AL,0)-1),"")</f>
        <v/>
      </c>
      <c r="AM7" s="49" t="str">
        <f>IFERROR(INDEX(总课程表!AM:AM,MATCH($A7,总课程表!AM:AM,0)-1)&amp;CHAR(10)&amp;INDEX(总课程表!$A:$A,MATCH($A7,总课程表!AM:AM,0)-1),"")</f>
        <v/>
      </c>
      <c r="AN7" s="49" t="str">
        <f>IFERROR(INDEX(总课程表!AN:AN,MATCH($A7,总课程表!AN:AN,0)-1)&amp;CHAR(10)&amp;INDEX(总课程表!$A:$A,MATCH($A7,总课程表!AN:AN,0)-1),"")</f>
        <v/>
      </c>
      <c r="AO7" s="54" t="str">
        <f>IFERROR(INDEX(总课程表!AO:AO,MATCH($A7,总课程表!AO:AO,0)-1)&amp;CHAR(10)&amp;INDEX(总课程表!$A:$A,MATCH($A7,总课程表!AO:AO,0)-1),"")</f>
        <v/>
      </c>
      <c r="AQ7" s="35" t="b">
        <f t="array" aca="1" ref="AQ7" ca="1">SUMPRODUCT((B7:AO7=教师总表0!B7:AO7)*1)=40</f>
        <v>1</v>
      </c>
      <c r="AR7" s="56" t="str">
        <f t="shared" si="1"/>
        <v>柴娟芳</v>
      </c>
      <c r="AS7" s="56" t="str">
        <f t="shared" si="0"/>
        <v>柴娟芳</v>
      </c>
      <c r="AT7" s="56" t="str">
        <f t="shared" si="0"/>
        <v>柴娟芳</v>
      </c>
      <c r="AU7" s="56" t="str">
        <f t="shared" si="0"/>
        <v>柴娟芳</v>
      </c>
      <c r="AV7" s="56" t="str">
        <f t="shared" si="0"/>
        <v>柴娟芳</v>
      </c>
    </row>
    <row r="8" spans="1:48" ht="22.6" customHeight="1" x14ac:dyDescent="0.15">
      <c r="A8" s="20" t="str">
        <f>教师安排!AI6</f>
        <v>陈仁年</v>
      </c>
      <c r="B8" s="48" t="str">
        <f ca="1">IFERROR(INDEX(总课程表!B:B,MATCH($A8,总课程表!B:B,0)-1)&amp;CHAR(10)&amp;INDEX(总课程表!$A:$A,MATCH($A8,总课程表!B:B,0)-1),"")</f>
        <v/>
      </c>
      <c r="C8" s="49" t="str">
        <f>IFERROR(INDEX(总课程表!C:C,MATCH($A8,总课程表!C:C,0)-1)&amp;CHAR(10)&amp;INDEX(总课程表!$A:$A,MATCH($A8,总课程表!C:C,0)-1),"")</f>
        <v/>
      </c>
      <c r="D8" s="49" t="str">
        <f>IFERROR(INDEX(总课程表!D:D,MATCH($A8,总课程表!D:D,0)-1)&amp;CHAR(10)&amp;INDEX(总课程表!$A:$A,MATCH($A8,总课程表!D:D,0)-1),"")</f>
        <v/>
      </c>
      <c r="E8" s="50" t="str">
        <f>IFERROR(INDEX(总课程表!E:E,MATCH($A8,总课程表!E:E,0)-1)&amp;CHAR(10)&amp;INDEX(总课程表!$A:$A,MATCH($A8,总课程表!E:E,0)-1),"")</f>
        <v/>
      </c>
      <c r="F8" s="51" t="str">
        <f>IFERROR(INDEX(总课程表!F:F,MATCH($A8,总课程表!F:F,0)-1)&amp;CHAR(10)&amp;INDEX(总课程表!$A:$A,MATCH($A8,总课程表!F:F,0)-1),"")</f>
        <v/>
      </c>
      <c r="G8" s="49" t="str">
        <f>IFERROR(INDEX(总课程表!G:G,MATCH($A8,总课程表!G:G,0)-1)&amp;CHAR(10)&amp;INDEX(总课程表!$A:$A,MATCH($A8,总课程表!G:G,0)-1),"")</f>
        <v/>
      </c>
      <c r="H8" s="49" t="str">
        <f>IFERROR(INDEX(总课程表!H:H,MATCH($A8,总课程表!H:H,0)-1)&amp;CHAR(10)&amp;INDEX(总课程表!$A:$A,MATCH($A8,总课程表!H:H,0)-1),"")</f>
        <v/>
      </c>
      <c r="I8" s="54" t="str">
        <f>IFERROR(INDEX(总课程表!I:I,MATCH($A8,总课程表!I:I,0)-1)&amp;CHAR(10)&amp;INDEX(总课程表!$A:$A,MATCH($A8,总课程表!I:I,0)-1),"")</f>
        <v/>
      </c>
      <c r="J8" s="51" t="str">
        <f ca="1">IFERROR(INDEX(总课程表!J:J,MATCH($A8,总课程表!J:J,0)-1)&amp;CHAR(10)&amp;INDEX(总课程表!$A:$A,MATCH($A8,总课程表!J:J,0)-1),"")</f>
        <v/>
      </c>
      <c r="K8" s="49" t="str">
        <f>IFERROR(INDEX(总课程表!K:K,MATCH($A8,总课程表!K:K,0)-1)&amp;CHAR(10)&amp;INDEX(总课程表!$A:$A,MATCH($A8,总课程表!K:K,0)-1),"")</f>
        <v/>
      </c>
      <c r="L8" s="49" t="str">
        <f>IFERROR(INDEX(总课程表!L:L,MATCH($A8,总课程表!L:L,0)-1)&amp;CHAR(10)&amp;INDEX(总课程表!$A:$A,MATCH($A8,总课程表!L:L,0)-1),"")</f>
        <v/>
      </c>
      <c r="M8" s="50" t="str">
        <f>IFERROR(INDEX(总课程表!M:M,MATCH($A8,总课程表!M:M,0)-1)&amp;CHAR(10)&amp;INDEX(总课程表!$A:$A,MATCH($A8,总课程表!M:M,0)-1),"")</f>
        <v/>
      </c>
      <c r="N8" s="51" t="str">
        <f>IFERROR(INDEX(总课程表!N:N,MATCH($A8,总课程表!N:N,0)-1)&amp;CHAR(10)&amp;INDEX(总课程表!$A:$A,MATCH($A8,总课程表!N:N,0)-1),"")</f>
        <v>健康
七2</v>
      </c>
      <c r="O8" s="49" t="str">
        <f>IFERROR(INDEX(总课程表!O:O,MATCH($A8,总课程表!O:O,0)-1)&amp;CHAR(10)&amp;INDEX(总课程表!$A:$A,MATCH($A8,总课程表!O:O,0)-1),"")</f>
        <v/>
      </c>
      <c r="P8" s="49" t="str">
        <f>IFERROR(INDEX(总课程表!P:P,MATCH($A8,总课程表!P:P,0)-1)&amp;CHAR(10)&amp;INDEX(总课程表!$A:$A,MATCH($A8,总课程表!P:P,0)-1),"")</f>
        <v/>
      </c>
      <c r="Q8" s="54" t="str">
        <f>IFERROR(INDEX(总课程表!Q:Q,MATCH($A8,总课程表!Q:Q,0)-1)&amp;CHAR(10)&amp;INDEX(总课程表!$A:$A,MATCH($A8,总课程表!Q:Q,0)-1),"")</f>
        <v>心理
八9</v>
      </c>
      <c r="R8" s="51" t="str">
        <f ca="1">IFERROR(INDEX(总课程表!R:R,MATCH($A8,总课程表!R:R,0)-1)&amp;CHAR(10)&amp;INDEX(总课程表!$A:$A,MATCH($A8,总课程表!R:R,0)-1),"")</f>
        <v/>
      </c>
      <c r="S8" s="49" t="str">
        <f>IFERROR(INDEX(总课程表!S:S,MATCH($A8,总课程表!S:S,0)-1)&amp;CHAR(10)&amp;INDEX(总课程表!$A:$A,MATCH($A8,总课程表!S:S,0)-1),"")</f>
        <v/>
      </c>
      <c r="T8" s="49" t="str">
        <f>IFERROR(INDEX(总课程表!T:T,MATCH($A8,总课程表!T:T,0)-1)&amp;CHAR(10)&amp;INDEX(总课程表!$A:$A,MATCH($A8,总课程表!T:T,0)-1),"")</f>
        <v/>
      </c>
      <c r="U8" s="50" t="str">
        <f>IFERROR(INDEX(总课程表!U:U,MATCH($A8,总课程表!U:U,0)-1)&amp;CHAR(10)&amp;INDEX(总课程表!$A:$A,MATCH($A8,总课程表!U:U,0)-1),"")</f>
        <v/>
      </c>
      <c r="V8" s="51" t="str">
        <f>IFERROR(INDEX(总课程表!V:V,MATCH($A8,总课程表!V:V,0)-1)&amp;CHAR(10)&amp;INDEX(总课程表!$A:$A,MATCH($A8,总课程表!V:V,0)-1),"")</f>
        <v/>
      </c>
      <c r="W8" s="49" t="str">
        <f>IFERROR(INDEX(总课程表!W:W,MATCH($A8,总课程表!W:W,0)-1)&amp;CHAR(10)&amp;INDEX(总课程表!$A:$A,MATCH($A8,总课程表!W:W,0)-1),"")</f>
        <v/>
      </c>
      <c r="X8" s="49" t="str">
        <f t="array" ref="X8">IFERROR(IF(OR(A8=走班课),"选修",INDEX(总课程表!X:X,MATCH($A8,总课程表!X:X,0)-1)&amp;CHAR(10)&amp;INDEX(总课程表!$A:$A,MATCH($A8,总课程表!X:X,0)-1)),"")</f>
        <v>选修</v>
      </c>
      <c r="Y8" s="54" t="str">
        <f>IFERROR(INDEX(总课程表!Y:Y,MATCH($A8,总课程表!Y:Y,0)-1)&amp;CHAR(10)&amp;INDEX(总课程表!$A:$A,MATCH($A8,总课程表!Y:Y,0)-1),"")</f>
        <v>心理
八7</v>
      </c>
      <c r="Z8" s="51" t="str">
        <f ca="1">IFERROR(INDEX(总课程表!Z:Z,MATCH($A8,总课程表!Z:Z,0)-1)&amp;CHAR(10)&amp;INDEX(总课程表!$A:$A,MATCH($A8,总课程表!Z:Z,0)-1),"")</f>
        <v/>
      </c>
      <c r="AA8" s="49" t="str">
        <f>IFERROR(INDEX(总课程表!AA:AA,MATCH($A8,总课程表!AA:AA,0)-1)&amp;CHAR(10)&amp;INDEX(总课程表!$A:$A,MATCH($A8,总课程表!AA:AA,0)-1),"")</f>
        <v/>
      </c>
      <c r="AB8" s="49" t="str">
        <f>IFERROR(INDEX(总课程表!AB:AB,MATCH($A8,总课程表!AB:AB,0)-1)&amp;CHAR(10)&amp;INDEX(总课程表!$A:$A,MATCH($A8,总课程表!AB:AB,0)-1),"")</f>
        <v/>
      </c>
      <c r="AC8" s="50" t="str">
        <f>IFERROR(INDEX(总课程表!AC:AC,MATCH($A8,总课程表!AC:AC,0)-1)&amp;CHAR(10)&amp;INDEX(总课程表!$A:$A,MATCH($A8,总课程表!AC:AC,0)-1),"")</f>
        <v/>
      </c>
      <c r="AD8" s="51" t="str">
        <f>IFERROR(INDEX(总课程表!AD:AD,MATCH($A8,总课程表!AD:AD,0)-1)&amp;CHAR(10)&amp;INDEX(总课程表!$A:$A,MATCH($A8,总课程表!AD:AD,0)-1),"")</f>
        <v/>
      </c>
      <c r="AE8" s="49" t="str">
        <f>IFERROR(INDEX(总课程表!AE:AE,MATCH($A8,总课程表!AE:AE,0)-1)&amp;CHAR(10)&amp;INDEX(总课程表!$A:$A,MATCH($A8,总课程表!AE:AE,0)-1),"")</f>
        <v/>
      </c>
      <c r="AF8" s="49" t="str">
        <f>IFERROR(INDEX(总课程表!AF:AF,MATCH($A8,总课程表!AF:AF,0)-1)&amp;CHAR(10)&amp;INDEX(总课程表!$A:$A,MATCH($A8,总课程表!AF:AF,0)-1),"")</f>
        <v/>
      </c>
      <c r="AG8" s="54" t="str">
        <f>IFERROR(INDEX(总课程表!AG:AG,MATCH($A8,总课程表!AG:AG,0)-1)&amp;CHAR(10)&amp;INDEX(总课程表!$A:$A,MATCH($A8,总课程表!AG:AG,0)-1),"")</f>
        <v>心理
八8</v>
      </c>
      <c r="AH8" s="51" t="str">
        <f ca="1">IFERROR(INDEX(总课程表!AH:AH,MATCH($A8,总课程表!AH:AH,0)-1)&amp;CHAR(10)&amp;INDEX(总课程表!$A:$A,MATCH($A8,总课程表!AH:AH,0)-1),"")</f>
        <v/>
      </c>
      <c r="AI8" s="49" t="str">
        <f>IFERROR(INDEX(总课程表!AI:AI,MATCH($A8,总课程表!AI:AI,0)-1)&amp;CHAR(10)&amp;INDEX(总课程表!$A:$A,MATCH($A8,总课程表!AI:AI,0)-1),"")</f>
        <v/>
      </c>
      <c r="AJ8" s="49" t="str">
        <f>IFERROR(INDEX(总课程表!AJ:AJ,MATCH($A8,总课程表!AJ:AJ,0)-1)&amp;CHAR(10)&amp;INDEX(总课程表!$A:$A,MATCH($A8,总课程表!AJ:AJ,0)-1),"")</f>
        <v/>
      </c>
      <c r="AK8" s="50" t="str">
        <f>IFERROR(INDEX(总课程表!AK:AK,MATCH($A8,总课程表!AK:AK,0)-1)&amp;CHAR(10)&amp;INDEX(总课程表!$A:$A,MATCH($A8,总课程表!AK:AK,0)-1),"")</f>
        <v/>
      </c>
      <c r="AL8" s="51" t="str">
        <f>IFERROR(INDEX(总课程表!AL:AL,MATCH($A8,总课程表!AL:AL,0)-1)&amp;CHAR(10)&amp;INDEX(总课程表!$A:$A,MATCH($A8,总课程表!AL:AL,0)-1),"")</f>
        <v/>
      </c>
      <c r="AM8" s="49" t="str">
        <f>IFERROR(INDEX(总课程表!AM:AM,MATCH($A8,总课程表!AM:AM,0)-1)&amp;CHAR(10)&amp;INDEX(总课程表!$A:$A,MATCH($A8,总课程表!AM:AM,0)-1),"")</f>
        <v/>
      </c>
      <c r="AN8" s="49" t="str">
        <f>IFERROR(INDEX(总课程表!AN:AN,MATCH($A8,总课程表!AN:AN,0)-1)&amp;CHAR(10)&amp;INDEX(总课程表!$A:$A,MATCH($A8,总课程表!AN:AN,0)-1),"")</f>
        <v>健康
七6</v>
      </c>
      <c r="AO8" s="54" t="str">
        <f>IFERROR(INDEX(总课程表!AO:AO,MATCH($A8,总课程表!AO:AO,0)-1)&amp;CHAR(10)&amp;INDEX(总课程表!$A:$A,MATCH($A8,总课程表!AO:AO,0)-1),"")</f>
        <v>心理
八6</v>
      </c>
      <c r="AQ8" s="35" t="b">
        <f t="array" aca="1" ref="AQ8" ca="1">SUMPRODUCT((B8:AO8=教师总表0!B8:AO8)*1)=40</f>
        <v>1</v>
      </c>
      <c r="AR8" s="56" t="str">
        <f t="shared" si="1"/>
        <v>陈仁年</v>
      </c>
      <c r="AS8" s="56" t="str">
        <f t="shared" si="0"/>
        <v>陈仁年</v>
      </c>
      <c r="AT8" s="56" t="str">
        <f t="shared" si="0"/>
        <v>陈仁年</v>
      </c>
      <c r="AU8" s="56" t="str">
        <f t="shared" si="0"/>
        <v>陈仁年</v>
      </c>
      <c r="AV8" s="56" t="str">
        <f t="shared" si="0"/>
        <v>陈仁年</v>
      </c>
    </row>
    <row r="9" spans="1:48" ht="22.6" customHeight="1" x14ac:dyDescent="0.15">
      <c r="A9" s="20" t="str">
        <f>教师安排!AI7</f>
        <v>陈小燕</v>
      </c>
      <c r="B9" s="48" t="str">
        <f ca="1">IFERROR(INDEX(总课程表!B:B,MATCH($A9,总课程表!B:B,0)-1)&amp;CHAR(10)&amp;INDEX(总课程表!$A:$A,MATCH($A9,总课程表!B:B,0)-1),"")</f>
        <v/>
      </c>
      <c r="C9" s="49" t="str">
        <f>IFERROR(INDEX(总课程表!C:C,MATCH($A9,总课程表!C:C,0)-1)&amp;CHAR(10)&amp;INDEX(总课程表!$A:$A,MATCH($A9,总课程表!C:C,0)-1),"")</f>
        <v>化学
九6</v>
      </c>
      <c r="D9" s="49" t="str">
        <f>IFERROR(INDEX(总课程表!D:D,MATCH($A9,总课程表!D:D,0)-1)&amp;CHAR(10)&amp;INDEX(总课程表!$A:$A,MATCH($A9,总课程表!D:D,0)-1),"")</f>
        <v/>
      </c>
      <c r="E9" s="50" t="str">
        <f>IFERROR(INDEX(总课程表!E:E,MATCH($A9,总课程表!E:E,0)-1)&amp;CHAR(10)&amp;INDEX(总课程表!$A:$A,MATCH($A9,总课程表!E:E,0)-1),"")</f>
        <v>综实2
九7</v>
      </c>
      <c r="F9" s="51" t="str">
        <f>IFERROR(INDEX(总课程表!F:F,MATCH($A9,总课程表!F:F,0)-1)&amp;CHAR(10)&amp;INDEX(总课程表!$A:$A,MATCH($A9,总课程表!F:F,0)-1),"")</f>
        <v/>
      </c>
      <c r="G9" s="49" t="str">
        <f>IFERROR(INDEX(总课程表!G:G,MATCH($A9,总课程表!G:G,0)-1)&amp;CHAR(10)&amp;INDEX(总课程表!$A:$A,MATCH($A9,总课程表!G:G,0)-1),"")</f>
        <v/>
      </c>
      <c r="H9" s="49" t="str">
        <f>IFERROR(INDEX(总课程表!H:H,MATCH($A9,总课程表!H:H,0)-1)&amp;CHAR(10)&amp;INDEX(总课程表!$A:$A,MATCH($A9,总课程表!H:H,0)-1),"")</f>
        <v/>
      </c>
      <c r="I9" s="54" t="str">
        <f>IFERROR(INDEX(总课程表!I:I,MATCH($A9,总课程表!I:I,0)-1)&amp;CHAR(10)&amp;INDEX(总课程表!$A:$A,MATCH($A9,总课程表!I:I,0)-1),"")</f>
        <v/>
      </c>
      <c r="J9" s="51" t="str">
        <f ca="1">IFERROR(INDEX(总课程表!J:J,MATCH($A9,总课程表!J:J,0)-1)&amp;CHAR(10)&amp;INDEX(总课程表!$A:$A,MATCH($A9,总课程表!J:J,0)-1),"")</f>
        <v/>
      </c>
      <c r="K9" s="49" t="str">
        <f>IFERROR(INDEX(总课程表!K:K,MATCH($A9,总课程表!K:K,0)-1)&amp;CHAR(10)&amp;INDEX(总课程表!$A:$A,MATCH($A9,总课程表!K:K,0)-1),"")</f>
        <v/>
      </c>
      <c r="L9" s="49" t="str">
        <f>IFERROR(INDEX(总课程表!L:L,MATCH($A9,总课程表!L:L,0)-1)&amp;CHAR(10)&amp;INDEX(总课程表!$A:$A,MATCH($A9,总课程表!L:L,0)-1),"")</f>
        <v>化学
九7</v>
      </c>
      <c r="M9" s="50" t="str">
        <f>IFERROR(INDEX(总课程表!M:M,MATCH($A9,总课程表!M:M,0)-1)&amp;CHAR(10)&amp;INDEX(总课程表!$A:$A,MATCH($A9,总课程表!M:M,0)-1),"")</f>
        <v/>
      </c>
      <c r="N9" s="51" t="str">
        <f>IFERROR(INDEX(总课程表!N:N,MATCH($A9,总课程表!N:N,0)-1)&amp;CHAR(10)&amp;INDEX(总课程表!$A:$A,MATCH($A9,总课程表!N:N,0)-1),"")</f>
        <v/>
      </c>
      <c r="O9" s="49" t="str">
        <f>IFERROR(INDEX(总课程表!O:O,MATCH($A9,总课程表!O:O,0)-1)&amp;CHAR(10)&amp;INDEX(总课程表!$A:$A,MATCH($A9,总课程表!O:O,0)-1),"")</f>
        <v/>
      </c>
      <c r="P9" s="49" t="str">
        <f>IFERROR(INDEX(总课程表!P:P,MATCH($A9,总课程表!P:P,0)-1)&amp;CHAR(10)&amp;INDEX(总课程表!$A:$A,MATCH($A9,总课程表!P:P,0)-1),"")</f>
        <v>综实2
九6</v>
      </c>
      <c r="Q9" s="54" t="str">
        <f>IFERROR(INDEX(总课程表!Q:Q,MATCH($A9,总课程表!Q:Q,0)-1)&amp;CHAR(10)&amp;INDEX(总课程表!$A:$A,MATCH($A9,总课程表!Q:Q,0)-1),"")</f>
        <v>化学
九6</v>
      </c>
      <c r="R9" s="51" t="str">
        <f ca="1">IFERROR(INDEX(总课程表!R:R,MATCH($A9,总课程表!R:R,0)-1)&amp;CHAR(10)&amp;INDEX(总课程表!$A:$A,MATCH($A9,总课程表!R:R,0)-1),"")</f>
        <v/>
      </c>
      <c r="S9" s="49" t="str">
        <f>IFERROR(INDEX(总课程表!S:S,MATCH($A9,总课程表!S:S,0)-1)&amp;CHAR(10)&amp;INDEX(总课程表!$A:$A,MATCH($A9,总课程表!S:S,0)-1),"")</f>
        <v>化学
九6</v>
      </c>
      <c r="T9" s="49" t="str">
        <f>IFERROR(INDEX(总课程表!T:T,MATCH($A9,总课程表!T:T,0)-1)&amp;CHAR(10)&amp;INDEX(总课程表!$A:$A,MATCH($A9,总课程表!T:T,0)-1),"")</f>
        <v/>
      </c>
      <c r="U9" s="50" t="str">
        <f>IFERROR(INDEX(总课程表!U:U,MATCH($A9,总课程表!U:U,0)-1)&amp;CHAR(10)&amp;INDEX(总课程表!$A:$A,MATCH($A9,总课程表!U:U,0)-1),"")</f>
        <v>化学
九7</v>
      </c>
      <c r="V9" s="51" t="str">
        <f>IFERROR(INDEX(总课程表!V:V,MATCH($A9,总课程表!V:V,0)-1)&amp;CHAR(10)&amp;INDEX(总课程表!$A:$A,MATCH($A9,总课程表!V:V,0)-1),"")</f>
        <v/>
      </c>
      <c r="W9" s="49" t="str">
        <f>IFERROR(INDEX(总课程表!W:W,MATCH($A9,总课程表!W:W,0)-1)&amp;CHAR(10)&amp;INDEX(总课程表!$A:$A,MATCH($A9,总课程表!W:W,0)-1),"")</f>
        <v/>
      </c>
      <c r="X9" s="49" t="str">
        <f t="array" ref="X9">IFERROR(IF(OR(A9=走班课),"选修",INDEX(总课程表!X:X,MATCH($A9,总课程表!X:X,0)-1)&amp;CHAR(10)&amp;INDEX(总课程表!$A:$A,MATCH($A9,总课程表!X:X,0)-1)),"")</f>
        <v/>
      </c>
      <c r="Y9" s="54" t="str">
        <f>IFERROR(INDEX(总课程表!Y:Y,MATCH($A9,总课程表!Y:Y,0)-1)&amp;CHAR(10)&amp;INDEX(总课程表!$A:$A,MATCH($A9,总课程表!Y:Y,0)-1),"")</f>
        <v>化学
九7</v>
      </c>
      <c r="Z9" s="51" t="str">
        <f ca="1">IFERROR(INDEX(总课程表!Z:Z,MATCH($A9,总课程表!Z:Z,0)-1)&amp;CHAR(10)&amp;INDEX(总课程表!$A:$A,MATCH($A9,总课程表!Z:Z,0)-1),"")</f>
        <v/>
      </c>
      <c r="AA9" s="49" t="str">
        <f>IFERROR(INDEX(总课程表!AA:AA,MATCH($A9,总课程表!AA:AA,0)-1)&amp;CHAR(10)&amp;INDEX(总课程表!$A:$A,MATCH($A9,总课程表!AA:AA,0)-1),"")</f>
        <v/>
      </c>
      <c r="AB9" s="49" t="str">
        <f>IFERROR(INDEX(总课程表!AB:AB,MATCH($A9,总课程表!AB:AB,0)-1)&amp;CHAR(10)&amp;INDEX(总课程表!$A:$A,MATCH($A9,总课程表!AB:AB,0)-1),"")</f>
        <v/>
      </c>
      <c r="AC9" s="50" t="str">
        <f>IFERROR(INDEX(总课程表!AC:AC,MATCH($A9,总课程表!AC:AC,0)-1)&amp;CHAR(10)&amp;INDEX(总课程表!$A:$A,MATCH($A9,总课程表!AC:AC,0)-1),"")</f>
        <v/>
      </c>
      <c r="AD9" s="51" t="str">
        <f>IFERROR(INDEX(总课程表!AD:AD,MATCH($A9,总课程表!AD:AD,0)-1)&amp;CHAR(10)&amp;INDEX(总课程表!$A:$A,MATCH($A9,总课程表!AD:AD,0)-1),"")</f>
        <v>化学
九6</v>
      </c>
      <c r="AE9" s="49" t="str">
        <f>IFERROR(INDEX(总课程表!AE:AE,MATCH($A9,总课程表!AE:AE,0)-1)&amp;CHAR(10)&amp;INDEX(总课程表!$A:$A,MATCH($A9,总课程表!AE:AE,0)-1),"")</f>
        <v/>
      </c>
      <c r="AF9" s="49" t="str">
        <f>IFERROR(INDEX(总课程表!AF:AF,MATCH($A9,总课程表!AF:AF,0)-1)&amp;CHAR(10)&amp;INDEX(总课程表!$A:$A,MATCH($A9,总课程表!AF:AF,0)-1),"")</f>
        <v>化学
九7</v>
      </c>
      <c r="AG9" s="54" t="str">
        <f>IFERROR(INDEX(总课程表!AG:AG,MATCH($A9,总课程表!AG:AG,0)-1)&amp;CHAR(10)&amp;INDEX(总课程表!$A:$A,MATCH($A9,总课程表!AG:AG,0)-1),"")</f>
        <v/>
      </c>
      <c r="AH9" s="51" t="str">
        <f ca="1">IFERROR(INDEX(总课程表!AH:AH,MATCH($A9,总课程表!AH:AH,0)-1)&amp;CHAR(10)&amp;INDEX(总课程表!$A:$A,MATCH($A9,总课程表!AH:AH,0)-1),"")</f>
        <v/>
      </c>
      <c r="AI9" s="49" t="str">
        <f>IFERROR(INDEX(总课程表!AI:AI,MATCH($A9,总课程表!AI:AI,0)-1)&amp;CHAR(10)&amp;INDEX(总课程表!$A:$A,MATCH($A9,总课程表!AI:AI,0)-1),"")</f>
        <v>化学
九7</v>
      </c>
      <c r="AJ9" s="49" t="str">
        <f>IFERROR(INDEX(总课程表!AJ:AJ,MATCH($A9,总课程表!AJ:AJ,0)-1)&amp;CHAR(10)&amp;INDEX(总课程表!$A:$A,MATCH($A9,总课程表!AJ:AJ,0)-1),"")</f>
        <v>化学
九6</v>
      </c>
      <c r="AK9" s="50" t="str">
        <f>IFERROR(INDEX(总课程表!AK:AK,MATCH($A9,总课程表!AK:AK,0)-1)&amp;CHAR(10)&amp;INDEX(总课程表!$A:$A,MATCH($A9,总课程表!AK:AK,0)-1),"")</f>
        <v/>
      </c>
      <c r="AL9" s="51" t="str">
        <f>IFERROR(INDEX(总课程表!AL:AL,MATCH($A9,总课程表!AL:AL,0)-1)&amp;CHAR(10)&amp;INDEX(总课程表!$A:$A,MATCH($A9,总课程表!AL:AL,0)-1),"")</f>
        <v/>
      </c>
      <c r="AM9" s="49" t="str">
        <f>IFERROR(INDEX(总课程表!AM:AM,MATCH($A9,总课程表!AM:AM,0)-1)&amp;CHAR(10)&amp;INDEX(总课程表!$A:$A,MATCH($A9,总课程表!AM:AM,0)-1),"")</f>
        <v/>
      </c>
      <c r="AN9" s="49" t="str">
        <f>IFERROR(INDEX(总课程表!AN:AN,MATCH($A9,总课程表!AN:AN,0)-1)&amp;CHAR(10)&amp;INDEX(总课程表!$A:$A,MATCH($A9,总课程表!AN:AN,0)-1),"")</f>
        <v/>
      </c>
      <c r="AO9" s="54" t="str">
        <f>IFERROR(INDEX(总课程表!AO:AO,MATCH($A9,总课程表!AO:AO,0)-1)&amp;CHAR(10)&amp;INDEX(总课程表!$A:$A,MATCH($A9,总课程表!AO:AO,0)-1),"")</f>
        <v/>
      </c>
      <c r="AQ9" s="35" t="b">
        <f t="array" aca="1" ref="AQ9" ca="1">SUMPRODUCT((B9:AO9=教师总表0!B9:AO9)*1)=40</f>
        <v>1</v>
      </c>
      <c r="AR9" s="56" t="str">
        <f t="shared" si="1"/>
        <v>陈小燕</v>
      </c>
      <c r="AS9" s="56" t="str">
        <f t="shared" si="0"/>
        <v>陈小燕</v>
      </c>
      <c r="AT9" s="56" t="str">
        <f t="shared" si="0"/>
        <v>陈小燕</v>
      </c>
      <c r="AU9" s="56" t="str">
        <f t="shared" si="0"/>
        <v>陈小燕</v>
      </c>
      <c r="AV9" s="56" t="str">
        <f t="shared" si="0"/>
        <v>陈小燕</v>
      </c>
    </row>
    <row r="10" spans="1:48" ht="22.6" customHeight="1" x14ac:dyDescent="0.15">
      <c r="A10" s="20" t="str">
        <f>教师安排!AI8</f>
        <v>陈艳雯</v>
      </c>
      <c r="B10" s="48" t="str">
        <f ca="1">IFERROR(INDEX(总课程表!B:B,MATCH($A10,总课程表!B:B,0)-1)&amp;CHAR(10)&amp;INDEX(总课程表!$A:$A,MATCH($A10,总课程表!B:B,0)-1),"")</f>
        <v/>
      </c>
      <c r="C10" s="49" t="str">
        <f>IFERROR(INDEX(总课程表!C:C,MATCH($A10,总课程表!C:C,0)-1)&amp;CHAR(10)&amp;INDEX(总课程表!$A:$A,MATCH($A10,总课程表!C:C,0)-1),"")</f>
        <v/>
      </c>
      <c r="D10" s="49" t="str">
        <f>IFERROR(INDEX(总课程表!D:D,MATCH($A10,总课程表!D:D,0)-1)&amp;CHAR(10)&amp;INDEX(总课程表!$A:$A,MATCH($A10,总课程表!D:D,0)-1),"")</f>
        <v/>
      </c>
      <c r="E10" s="50" t="str">
        <f>IFERROR(INDEX(总课程表!E:E,MATCH($A10,总课程表!E:E,0)-1)&amp;CHAR(10)&amp;INDEX(总课程表!$A:$A,MATCH($A10,总课程表!E:E,0)-1),"")</f>
        <v/>
      </c>
      <c r="F10" s="51" t="str">
        <f>IFERROR(INDEX(总课程表!F:F,MATCH($A10,总课程表!F:F,0)-1)&amp;CHAR(10)&amp;INDEX(总课程表!$A:$A,MATCH($A10,总课程表!F:F,0)-1),"")</f>
        <v>体育
九1</v>
      </c>
      <c r="G10" s="49" t="str">
        <f>IFERROR(INDEX(总课程表!G:G,MATCH($A10,总课程表!G:G,0)-1)&amp;CHAR(10)&amp;INDEX(总课程表!$A:$A,MATCH($A10,总课程表!G:G,0)-1),"")</f>
        <v/>
      </c>
      <c r="H10" s="49" t="str">
        <f>IFERROR(INDEX(总课程表!H:H,MATCH($A10,总课程表!H:H,0)-1)&amp;CHAR(10)&amp;INDEX(总课程表!$A:$A,MATCH($A10,总课程表!H:H,0)-1),"")</f>
        <v>体育
七2</v>
      </c>
      <c r="I10" s="54" t="str">
        <f>IFERROR(INDEX(总课程表!I:I,MATCH($A10,总课程表!I:I,0)-1)&amp;CHAR(10)&amp;INDEX(总课程表!$A:$A,MATCH($A10,总课程表!I:I,0)-1),"")</f>
        <v/>
      </c>
      <c r="J10" s="51" t="str">
        <f ca="1">IFERROR(INDEX(总课程表!J:J,MATCH($A10,总课程表!J:J,0)-1)&amp;CHAR(10)&amp;INDEX(总课程表!$A:$A,MATCH($A10,总课程表!J:J,0)-1),"")</f>
        <v/>
      </c>
      <c r="K10" s="49" t="str">
        <f>IFERROR(INDEX(总课程表!K:K,MATCH($A10,总课程表!K:K,0)-1)&amp;CHAR(10)&amp;INDEX(总课程表!$A:$A,MATCH($A10,总课程表!K:K,0)-1),"")</f>
        <v/>
      </c>
      <c r="L10" s="49" t="str">
        <f>IFERROR(INDEX(总课程表!L:L,MATCH($A10,总课程表!L:L,0)-1)&amp;CHAR(10)&amp;INDEX(总课程表!$A:$A,MATCH($A10,总课程表!L:L,0)-1),"")</f>
        <v/>
      </c>
      <c r="M10" s="50" t="str">
        <f>IFERROR(INDEX(总课程表!M:M,MATCH($A10,总课程表!M:M,0)-1)&amp;CHAR(10)&amp;INDEX(总课程表!$A:$A,MATCH($A10,总课程表!M:M,0)-1),"")</f>
        <v/>
      </c>
      <c r="N10" s="51" t="str">
        <f>IFERROR(INDEX(总课程表!N:N,MATCH($A10,总课程表!N:N,0)-1)&amp;CHAR(10)&amp;INDEX(总课程表!$A:$A,MATCH($A10,总课程表!N:N,0)-1),"")</f>
        <v>体育
九2</v>
      </c>
      <c r="O10" s="49" t="str">
        <f>IFERROR(INDEX(总课程表!O:O,MATCH($A10,总课程表!O:O,0)-1)&amp;CHAR(10)&amp;INDEX(总课程表!$A:$A,MATCH($A10,总课程表!O:O,0)-1),"")</f>
        <v/>
      </c>
      <c r="P10" s="49" t="str">
        <f>IFERROR(INDEX(总课程表!P:P,MATCH($A10,总课程表!P:P,0)-1)&amp;CHAR(10)&amp;INDEX(总课程表!$A:$A,MATCH($A10,总课程表!P:P,0)-1),"")</f>
        <v>体育
九1</v>
      </c>
      <c r="Q10" s="54" t="str">
        <f>IFERROR(INDEX(总课程表!Q:Q,MATCH($A10,总课程表!Q:Q,0)-1)&amp;CHAR(10)&amp;INDEX(总课程表!$A:$A,MATCH($A10,总课程表!Q:Q,0)-1),"")</f>
        <v/>
      </c>
      <c r="R10" s="51" t="str">
        <f ca="1">IFERROR(INDEX(总课程表!R:R,MATCH($A10,总课程表!R:R,0)-1)&amp;CHAR(10)&amp;INDEX(总课程表!$A:$A,MATCH($A10,总课程表!R:R,0)-1),"")</f>
        <v/>
      </c>
      <c r="S10" s="49" t="str">
        <f>IFERROR(INDEX(总课程表!S:S,MATCH($A10,总课程表!S:S,0)-1)&amp;CHAR(10)&amp;INDEX(总课程表!$A:$A,MATCH($A10,总课程表!S:S,0)-1),"")</f>
        <v/>
      </c>
      <c r="T10" s="49" t="str">
        <f>IFERROR(INDEX(总课程表!T:T,MATCH($A10,总课程表!T:T,0)-1)&amp;CHAR(10)&amp;INDEX(总课程表!$A:$A,MATCH($A10,总课程表!T:T,0)-1),"")</f>
        <v>体育
七1</v>
      </c>
      <c r="U10" s="50" t="str">
        <f>IFERROR(INDEX(总课程表!U:U,MATCH($A10,总课程表!U:U,0)-1)&amp;CHAR(10)&amp;INDEX(总课程表!$A:$A,MATCH($A10,总课程表!U:U,0)-1),"")</f>
        <v>体育
七2</v>
      </c>
      <c r="V10" s="51" t="str">
        <f>IFERROR(INDEX(总课程表!V:V,MATCH($A10,总课程表!V:V,0)-1)&amp;CHAR(10)&amp;INDEX(总课程表!$A:$A,MATCH($A10,总课程表!V:V,0)-1),"")</f>
        <v/>
      </c>
      <c r="W10" s="49" t="str">
        <f>IFERROR(INDEX(总课程表!W:W,MATCH($A10,总课程表!W:W,0)-1)&amp;CHAR(10)&amp;INDEX(总课程表!$A:$A,MATCH($A10,总课程表!W:W,0)-1),"")</f>
        <v/>
      </c>
      <c r="X10" s="49" t="str">
        <f t="array" ref="X10">IFERROR(IF(OR(A10=走班课),"选修",INDEX(总课程表!X:X,MATCH($A10,总课程表!X:X,0)-1)&amp;CHAR(10)&amp;INDEX(总课程表!$A:$A,MATCH($A10,总课程表!X:X,0)-1)),"")</f>
        <v/>
      </c>
      <c r="Y10" s="54" t="str">
        <f>IFERROR(INDEX(总课程表!Y:Y,MATCH($A10,总课程表!Y:Y,0)-1)&amp;CHAR(10)&amp;INDEX(总课程表!$A:$A,MATCH($A10,总课程表!Y:Y,0)-1),"")</f>
        <v/>
      </c>
      <c r="Z10" s="51" t="str">
        <f ca="1">IFERROR(INDEX(总课程表!Z:Z,MATCH($A10,总课程表!Z:Z,0)-1)&amp;CHAR(10)&amp;INDEX(总课程表!$A:$A,MATCH($A10,总课程表!Z:Z,0)-1),"")</f>
        <v/>
      </c>
      <c r="AA10" s="49" t="str">
        <f>IFERROR(INDEX(总课程表!AA:AA,MATCH($A10,总课程表!AA:AA,0)-1)&amp;CHAR(10)&amp;INDEX(总课程表!$A:$A,MATCH($A10,总课程表!AA:AA,0)-1),"")</f>
        <v/>
      </c>
      <c r="AB10" s="49" t="str">
        <f>IFERROR(INDEX(总课程表!AB:AB,MATCH($A10,总课程表!AB:AB,0)-1)&amp;CHAR(10)&amp;INDEX(总课程表!$A:$A,MATCH($A10,总课程表!AB:AB,0)-1),"")</f>
        <v/>
      </c>
      <c r="AC10" s="50" t="str">
        <f>IFERROR(INDEX(总课程表!AC:AC,MATCH($A10,总课程表!AC:AC,0)-1)&amp;CHAR(10)&amp;INDEX(总课程表!$A:$A,MATCH($A10,总课程表!AC:AC,0)-1),"")</f>
        <v/>
      </c>
      <c r="AD10" s="51" t="str">
        <f>IFERROR(INDEX(总课程表!AD:AD,MATCH($A10,总课程表!AD:AD,0)-1)&amp;CHAR(10)&amp;INDEX(总课程表!$A:$A,MATCH($A10,总课程表!AD:AD,0)-1),"")</f>
        <v>体育
九2</v>
      </c>
      <c r="AE10" s="49" t="str">
        <f>IFERROR(INDEX(总课程表!AE:AE,MATCH($A10,总课程表!AE:AE,0)-1)&amp;CHAR(10)&amp;INDEX(总课程表!$A:$A,MATCH($A10,总课程表!AE:AE,0)-1),"")</f>
        <v>体育
七1</v>
      </c>
      <c r="AF10" s="49" t="str">
        <f>IFERROR(INDEX(总课程表!AF:AF,MATCH($A10,总课程表!AF:AF,0)-1)&amp;CHAR(10)&amp;INDEX(总课程表!$A:$A,MATCH($A10,总课程表!AF:AF,0)-1),"")</f>
        <v/>
      </c>
      <c r="AG10" s="54" t="str">
        <f>IFERROR(INDEX(总课程表!AG:AG,MATCH($A10,总课程表!AG:AG,0)-1)&amp;CHAR(10)&amp;INDEX(总课程表!$A:$A,MATCH($A10,总课程表!AG:AG,0)-1),"")</f>
        <v/>
      </c>
      <c r="AH10" s="51" t="str">
        <f ca="1">IFERROR(INDEX(总课程表!AH:AH,MATCH($A10,总课程表!AH:AH,0)-1)&amp;CHAR(10)&amp;INDEX(总课程表!$A:$A,MATCH($A10,总课程表!AH:AH,0)-1),"")</f>
        <v/>
      </c>
      <c r="AI10" s="49" t="str">
        <f>IFERROR(INDEX(总课程表!AI:AI,MATCH($A10,总课程表!AI:AI,0)-1)&amp;CHAR(10)&amp;INDEX(总课程表!$A:$A,MATCH($A10,总课程表!AI:AI,0)-1),"")</f>
        <v>体育
七2</v>
      </c>
      <c r="AJ10" s="49" t="str">
        <f>IFERROR(INDEX(总课程表!AJ:AJ,MATCH($A10,总课程表!AJ:AJ,0)-1)&amp;CHAR(10)&amp;INDEX(总课程表!$A:$A,MATCH($A10,总课程表!AJ:AJ,0)-1),"")</f>
        <v>体育
九2</v>
      </c>
      <c r="AK10" s="50" t="str">
        <f>IFERROR(INDEX(总课程表!AK:AK,MATCH($A10,总课程表!AK:AK,0)-1)&amp;CHAR(10)&amp;INDEX(总课程表!$A:$A,MATCH($A10,总课程表!AK:AK,0)-1),"")</f>
        <v/>
      </c>
      <c r="AL10" s="51" t="str">
        <f>IFERROR(INDEX(总课程表!AL:AL,MATCH($A10,总课程表!AL:AL,0)-1)&amp;CHAR(10)&amp;INDEX(总课程表!$A:$A,MATCH($A10,总课程表!AL:AL,0)-1),"")</f>
        <v>体育
九1</v>
      </c>
      <c r="AM10" s="49" t="str">
        <f>IFERROR(INDEX(总课程表!AM:AM,MATCH($A10,总课程表!AM:AM,0)-1)&amp;CHAR(10)&amp;INDEX(总课程表!$A:$A,MATCH($A10,总课程表!AM:AM,0)-1),"")</f>
        <v>体育
七1</v>
      </c>
      <c r="AN10" s="49" t="str">
        <f>IFERROR(INDEX(总课程表!AN:AN,MATCH($A10,总课程表!AN:AN,0)-1)&amp;CHAR(10)&amp;INDEX(总课程表!$A:$A,MATCH($A10,总课程表!AN:AN,0)-1),"")</f>
        <v/>
      </c>
      <c r="AO10" s="54" t="str">
        <f>IFERROR(INDEX(总课程表!AO:AO,MATCH($A10,总课程表!AO:AO,0)-1)&amp;CHAR(10)&amp;INDEX(总课程表!$A:$A,MATCH($A10,总课程表!AO:AO,0)-1),"")</f>
        <v/>
      </c>
      <c r="AQ10" s="35" t="b">
        <f t="array" aca="1" ref="AQ10" ca="1">SUMPRODUCT((B10:AO10=教师总表0!B10:AO10)*1)=40</f>
        <v>1</v>
      </c>
      <c r="AR10" s="56" t="str">
        <f t="shared" si="1"/>
        <v>陈艳雯</v>
      </c>
      <c r="AS10" s="56" t="str">
        <f t="shared" si="0"/>
        <v>陈艳雯</v>
      </c>
      <c r="AT10" s="56" t="str">
        <f t="shared" si="0"/>
        <v>陈艳雯</v>
      </c>
      <c r="AU10" s="56" t="str">
        <f t="shared" si="0"/>
        <v>陈艳雯</v>
      </c>
      <c r="AV10" s="56" t="str">
        <f t="shared" si="0"/>
        <v>陈艳雯</v>
      </c>
    </row>
    <row r="11" spans="1:48" ht="22.6" customHeight="1" x14ac:dyDescent="0.15">
      <c r="A11" s="20" t="str">
        <f>教师安排!AI9</f>
        <v>陈影</v>
      </c>
      <c r="B11" s="48" t="str">
        <f ca="1">IFERROR(INDEX(总课程表!B:B,MATCH($A11,总课程表!B:B,0)-1)&amp;CHAR(10)&amp;INDEX(总课程表!$A:$A,MATCH($A11,总课程表!B:B,0)-1),"")</f>
        <v/>
      </c>
      <c r="C11" s="49" t="str">
        <f>IFERROR(INDEX(总课程表!C:C,MATCH($A11,总课程表!C:C,0)-1)&amp;CHAR(10)&amp;INDEX(总课程表!$A:$A,MATCH($A11,总课程表!C:C,0)-1),"")</f>
        <v>外语
七6</v>
      </c>
      <c r="D11" s="49" t="str">
        <f>IFERROR(INDEX(总课程表!D:D,MATCH($A11,总课程表!D:D,0)-1)&amp;CHAR(10)&amp;INDEX(总课程表!$A:$A,MATCH($A11,总课程表!D:D,0)-1),"")</f>
        <v/>
      </c>
      <c r="E11" s="50" t="str">
        <f>IFERROR(INDEX(总课程表!E:E,MATCH($A11,总课程表!E:E,0)-1)&amp;CHAR(10)&amp;INDEX(总课程表!$A:$A,MATCH($A11,总课程表!E:E,0)-1),"")</f>
        <v>地校1
七2</v>
      </c>
      <c r="F11" s="51" t="str">
        <f>IFERROR(INDEX(总课程表!F:F,MATCH($A11,总课程表!F:F,0)-1)&amp;CHAR(10)&amp;INDEX(总课程表!$A:$A,MATCH($A11,总课程表!F:F,0)-1),"")</f>
        <v/>
      </c>
      <c r="G11" s="49" t="str">
        <f>IFERROR(INDEX(总课程表!G:G,MATCH($A11,总课程表!G:G,0)-1)&amp;CHAR(10)&amp;INDEX(总课程表!$A:$A,MATCH($A11,总课程表!G:G,0)-1),"")</f>
        <v/>
      </c>
      <c r="H11" s="49" t="str">
        <f>IFERROR(INDEX(总课程表!H:H,MATCH($A11,总课程表!H:H,0)-1)&amp;CHAR(10)&amp;INDEX(总课程表!$A:$A,MATCH($A11,总课程表!H:H,0)-1),"")</f>
        <v/>
      </c>
      <c r="I11" s="54" t="str">
        <f>IFERROR(INDEX(总课程表!I:I,MATCH($A11,总课程表!I:I,0)-1)&amp;CHAR(10)&amp;INDEX(总课程表!$A:$A,MATCH($A11,总课程表!I:I,0)-1),"")</f>
        <v/>
      </c>
      <c r="J11" s="51" t="str">
        <f ca="1">IFERROR(INDEX(总课程表!J:J,MATCH($A11,总课程表!J:J,0)-1)&amp;CHAR(10)&amp;INDEX(总课程表!$A:$A,MATCH($A11,总课程表!J:J,0)-1),"")</f>
        <v>外语
七2</v>
      </c>
      <c r="K11" s="49" t="str">
        <f>IFERROR(INDEX(总课程表!K:K,MATCH($A11,总课程表!K:K,0)-1)&amp;CHAR(10)&amp;INDEX(总课程表!$A:$A,MATCH($A11,总课程表!K:K,0)-1),"")</f>
        <v/>
      </c>
      <c r="L11" s="49" t="str">
        <f>IFERROR(INDEX(总课程表!L:L,MATCH($A11,总课程表!L:L,0)-1)&amp;CHAR(10)&amp;INDEX(总课程表!$A:$A,MATCH($A11,总课程表!L:L,0)-1),"")</f>
        <v/>
      </c>
      <c r="M11" s="50" t="str">
        <f>IFERROR(INDEX(总课程表!M:M,MATCH($A11,总课程表!M:M,0)-1)&amp;CHAR(10)&amp;INDEX(总课程表!$A:$A,MATCH($A11,总课程表!M:M,0)-1),"")</f>
        <v/>
      </c>
      <c r="N11" s="51" t="str">
        <f>IFERROR(INDEX(总课程表!N:N,MATCH($A11,总课程表!N:N,0)-1)&amp;CHAR(10)&amp;INDEX(总课程表!$A:$A,MATCH($A11,总课程表!N:N,0)-1),"")</f>
        <v/>
      </c>
      <c r="O11" s="49" t="str">
        <f>IFERROR(INDEX(总课程表!O:O,MATCH($A11,总课程表!O:O,0)-1)&amp;CHAR(10)&amp;INDEX(总课程表!$A:$A,MATCH($A11,总课程表!O:O,0)-1),"")</f>
        <v>外语
七6</v>
      </c>
      <c r="P11" s="49" t="str">
        <f>IFERROR(INDEX(总课程表!P:P,MATCH($A11,总课程表!P:P,0)-1)&amp;CHAR(10)&amp;INDEX(总课程表!$A:$A,MATCH($A11,总课程表!P:P,0)-1),"")</f>
        <v/>
      </c>
      <c r="Q11" s="54" t="str">
        <f>IFERROR(INDEX(总课程表!Q:Q,MATCH($A11,总课程表!Q:Q,0)-1)&amp;CHAR(10)&amp;INDEX(总课程表!$A:$A,MATCH($A11,总课程表!Q:Q,0)-1),"")</f>
        <v/>
      </c>
      <c r="R11" s="51" t="str">
        <f ca="1">IFERROR(INDEX(总课程表!R:R,MATCH($A11,总课程表!R:R,0)-1)&amp;CHAR(10)&amp;INDEX(总课程表!$A:$A,MATCH($A11,总课程表!R:R,0)-1),"")</f>
        <v/>
      </c>
      <c r="S11" s="49" t="str">
        <f>IFERROR(INDEX(总课程表!S:S,MATCH($A11,总课程表!S:S,0)-1)&amp;CHAR(10)&amp;INDEX(总课程表!$A:$A,MATCH($A11,总课程表!S:S,0)-1),"")</f>
        <v>外语
七2</v>
      </c>
      <c r="T11" s="49" t="str">
        <f>IFERROR(INDEX(总课程表!T:T,MATCH($A11,总课程表!T:T,0)-1)&amp;CHAR(10)&amp;INDEX(总课程表!$A:$A,MATCH($A11,总课程表!T:T,0)-1),"")</f>
        <v/>
      </c>
      <c r="U11" s="50" t="str">
        <f>IFERROR(INDEX(总课程表!U:U,MATCH($A11,总课程表!U:U,0)-1)&amp;CHAR(10)&amp;INDEX(总课程表!$A:$A,MATCH($A11,总课程表!U:U,0)-1),"")</f>
        <v>外语
七6</v>
      </c>
      <c r="V11" s="51" t="str">
        <f>IFERROR(INDEX(总课程表!V:V,MATCH($A11,总课程表!V:V,0)-1)&amp;CHAR(10)&amp;INDEX(总课程表!$A:$A,MATCH($A11,总课程表!V:V,0)-1),"")</f>
        <v/>
      </c>
      <c r="W11" s="49" t="str">
        <f>IFERROR(INDEX(总课程表!W:W,MATCH($A11,总课程表!W:W,0)-1)&amp;CHAR(10)&amp;INDEX(总课程表!$A:$A,MATCH($A11,总课程表!W:W,0)-1),"")</f>
        <v/>
      </c>
      <c r="X11" s="49" t="str">
        <f t="array" ref="X11">IFERROR(IF(OR(A11=走班课),"选修",INDEX(总课程表!X:X,MATCH($A11,总课程表!X:X,0)-1)&amp;CHAR(10)&amp;INDEX(总课程表!$A:$A,MATCH($A11,总课程表!X:X,0)-1)),"")</f>
        <v/>
      </c>
      <c r="Y11" s="54" t="str">
        <f>IFERROR(INDEX(总课程表!Y:Y,MATCH($A11,总课程表!Y:Y,0)-1)&amp;CHAR(10)&amp;INDEX(总课程表!$A:$A,MATCH($A11,总课程表!Y:Y,0)-1),"")</f>
        <v/>
      </c>
      <c r="Z11" s="51" t="str">
        <f ca="1">IFERROR(INDEX(总课程表!Z:Z,MATCH($A11,总课程表!Z:Z,0)-1)&amp;CHAR(10)&amp;INDEX(总课程表!$A:$A,MATCH($A11,总课程表!Z:Z,0)-1),"")</f>
        <v>地校1
七6</v>
      </c>
      <c r="AA11" s="49" t="str">
        <f>IFERROR(INDEX(总课程表!AA:AA,MATCH($A11,总课程表!AA:AA,0)-1)&amp;CHAR(10)&amp;INDEX(总课程表!$A:$A,MATCH($A11,总课程表!AA:AA,0)-1),"")</f>
        <v>外语
七2</v>
      </c>
      <c r="AB11" s="49" t="str">
        <f>IFERROR(INDEX(总课程表!AB:AB,MATCH($A11,总课程表!AB:AB,0)-1)&amp;CHAR(10)&amp;INDEX(总课程表!$A:$A,MATCH($A11,总课程表!AB:AB,0)-1),"")</f>
        <v/>
      </c>
      <c r="AC11" s="50" t="str">
        <f>IFERROR(INDEX(总课程表!AC:AC,MATCH($A11,总课程表!AC:AC,0)-1)&amp;CHAR(10)&amp;INDEX(总课程表!$A:$A,MATCH($A11,总课程表!AC:AC,0)-1),"")</f>
        <v/>
      </c>
      <c r="AD11" s="51" t="str">
        <f>IFERROR(INDEX(总课程表!AD:AD,MATCH($A11,总课程表!AD:AD,0)-1)&amp;CHAR(10)&amp;INDEX(总课程表!$A:$A,MATCH($A11,总课程表!AD:AD,0)-1),"")</f>
        <v/>
      </c>
      <c r="AE11" s="49" t="str">
        <f>IFERROR(INDEX(总课程表!AE:AE,MATCH($A11,总课程表!AE:AE,0)-1)&amp;CHAR(10)&amp;INDEX(总课程表!$A:$A,MATCH($A11,总课程表!AE:AE,0)-1),"")</f>
        <v/>
      </c>
      <c r="AF11" s="49" t="str">
        <f>IFERROR(INDEX(总课程表!AF:AF,MATCH($A11,总课程表!AF:AF,0)-1)&amp;CHAR(10)&amp;INDEX(总课程表!$A:$A,MATCH($A11,总课程表!AF:AF,0)-1),"")</f>
        <v/>
      </c>
      <c r="AG11" s="54" t="str">
        <f>IFERROR(INDEX(总课程表!AG:AG,MATCH($A11,总课程表!AG:AG,0)-1)&amp;CHAR(10)&amp;INDEX(总课程表!$A:$A,MATCH($A11,总课程表!AG:AG,0)-1),"")</f>
        <v/>
      </c>
      <c r="AH11" s="51" t="str">
        <f ca="1">IFERROR(INDEX(总课程表!AH:AH,MATCH($A11,总课程表!AH:AH,0)-1)&amp;CHAR(10)&amp;INDEX(总课程表!$A:$A,MATCH($A11,总课程表!AH:AH,0)-1),"")</f>
        <v/>
      </c>
      <c r="AI11" s="49" t="str">
        <f>IFERROR(INDEX(总课程表!AI:AI,MATCH($A11,总课程表!AI:AI,0)-1)&amp;CHAR(10)&amp;INDEX(总课程表!$A:$A,MATCH($A11,总课程表!AI:AI,0)-1),"")</f>
        <v>外语
七6</v>
      </c>
      <c r="AJ11" s="49" t="str">
        <f>IFERROR(INDEX(总课程表!AJ:AJ,MATCH($A11,总课程表!AJ:AJ,0)-1)&amp;CHAR(10)&amp;INDEX(总课程表!$A:$A,MATCH($A11,总课程表!AJ:AJ,0)-1),"")</f>
        <v>外语
七2</v>
      </c>
      <c r="AK11" s="50" t="str">
        <f>IFERROR(INDEX(总课程表!AK:AK,MATCH($A11,总课程表!AK:AK,0)-1)&amp;CHAR(10)&amp;INDEX(总课程表!$A:$A,MATCH($A11,总课程表!AK:AK,0)-1),"")</f>
        <v/>
      </c>
      <c r="AL11" s="51" t="str">
        <f>IFERROR(INDEX(总课程表!AL:AL,MATCH($A11,总课程表!AL:AL,0)-1)&amp;CHAR(10)&amp;INDEX(总课程表!$A:$A,MATCH($A11,总课程表!AL:AL,0)-1),"")</f>
        <v/>
      </c>
      <c r="AM11" s="49" t="str">
        <f>IFERROR(INDEX(总课程表!AM:AM,MATCH($A11,总课程表!AM:AM,0)-1)&amp;CHAR(10)&amp;INDEX(总课程表!$A:$A,MATCH($A11,总课程表!AM:AM,0)-1),"")</f>
        <v/>
      </c>
      <c r="AN11" s="49" t="str">
        <f>IFERROR(INDEX(总课程表!AN:AN,MATCH($A11,总课程表!AN:AN,0)-1)&amp;CHAR(10)&amp;INDEX(总课程表!$A:$A,MATCH($A11,总课程表!AN:AN,0)-1),"")</f>
        <v/>
      </c>
      <c r="AO11" s="54" t="str">
        <f>IFERROR(INDEX(总课程表!AO:AO,MATCH($A11,总课程表!AO:AO,0)-1)&amp;CHAR(10)&amp;INDEX(总课程表!$A:$A,MATCH($A11,总课程表!AO:AO,0)-1),"")</f>
        <v/>
      </c>
      <c r="AQ11" s="35" t="b">
        <f t="array" aca="1" ref="AQ11" ca="1">SUMPRODUCT((B11:AO11=教师总表0!B11:AO11)*1)=40</f>
        <v>1</v>
      </c>
      <c r="AR11" s="56" t="str">
        <f t="shared" si="1"/>
        <v>陈影</v>
      </c>
      <c r="AS11" s="56" t="str">
        <f t="shared" si="0"/>
        <v>陈影</v>
      </c>
      <c r="AT11" s="56" t="str">
        <f t="shared" si="0"/>
        <v>陈影</v>
      </c>
      <c r="AU11" s="56" t="str">
        <f t="shared" si="0"/>
        <v>陈影</v>
      </c>
      <c r="AV11" s="56" t="str">
        <f t="shared" si="0"/>
        <v>陈影</v>
      </c>
    </row>
    <row r="12" spans="1:48" ht="22.6" customHeight="1" x14ac:dyDescent="0.15">
      <c r="A12" s="20" t="str">
        <f>教师安排!AI10</f>
        <v>陈洲</v>
      </c>
      <c r="B12" s="48" t="str">
        <f ca="1">IFERROR(INDEX(总课程表!B:B,MATCH($A12,总课程表!B:B,0)-1)&amp;CHAR(10)&amp;INDEX(总课程表!$A:$A,MATCH($A12,总课程表!B:B,0)-1),"")</f>
        <v/>
      </c>
      <c r="C12" s="49" t="str">
        <f>IFERROR(INDEX(总课程表!C:C,MATCH($A12,总课程表!C:C,0)-1)&amp;CHAR(10)&amp;INDEX(总课程表!$A:$A,MATCH($A12,总课程表!C:C,0)-1),"")</f>
        <v>化学
九8</v>
      </c>
      <c r="D12" s="49" t="str">
        <f>IFERROR(INDEX(总课程表!D:D,MATCH($A12,总课程表!D:D,0)-1)&amp;CHAR(10)&amp;INDEX(总课程表!$A:$A,MATCH($A12,总课程表!D:D,0)-1),"")</f>
        <v>生物
七4</v>
      </c>
      <c r="E12" s="50" t="str">
        <f>IFERROR(INDEX(总课程表!E:E,MATCH($A12,总课程表!E:E,0)-1)&amp;CHAR(10)&amp;INDEX(总课程表!$A:$A,MATCH($A12,总课程表!E:E,0)-1),"")</f>
        <v/>
      </c>
      <c r="F12" s="51" t="str">
        <f>IFERROR(INDEX(总课程表!F:F,MATCH($A12,总课程表!F:F,0)-1)&amp;CHAR(10)&amp;INDEX(总课程表!$A:$A,MATCH($A12,总课程表!F:F,0)-1),"")</f>
        <v>化学
九3</v>
      </c>
      <c r="G12" s="49" t="str">
        <f>IFERROR(INDEX(总课程表!G:G,MATCH($A12,总课程表!G:G,0)-1)&amp;CHAR(10)&amp;INDEX(总课程表!$A:$A,MATCH($A12,总课程表!G:G,0)-1),"")</f>
        <v/>
      </c>
      <c r="H12" s="49" t="str">
        <f>IFERROR(INDEX(总课程表!H:H,MATCH($A12,总课程表!H:H,0)-1)&amp;CHAR(10)&amp;INDEX(总课程表!$A:$A,MATCH($A12,总课程表!H:H,0)-1),"")</f>
        <v/>
      </c>
      <c r="I12" s="54" t="str">
        <f>IFERROR(INDEX(总课程表!I:I,MATCH($A12,总课程表!I:I,0)-1)&amp;CHAR(10)&amp;INDEX(总课程表!$A:$A,MATCH($A12,总课程表!I:I,0)-1),"")</f>
        <v>化学
九8</v>
      </c>
      <c r="J12" s="51" t="str">
        <f ca="1">IFERROR(INDEX(总课程表!J:J,MATCH($A12,总课程表!J:J,0)-1)&amp;CHAR(10)&amp;INDEX(总课程表!$A:$A,MATCH($A12,总课程表!J:J,0)-1),"")</f>
        <v/>
      </c>
      <c r="K12" s="49" t="str">
        <f>IFERROR(INDEX(总课程表!K:K,MATCH($A12,总课程表!K:K,0)-1)&amp;CHAR(10)&amp;INDEX(总课程表!$A:$A,MATCH($A12,总课程表!K:K,0)-1),"")</f>
        <v/>
      </c>
      <c r="L12" s="49" t="str">
        <f>IFERROR(INDEX(总课程表!L:L,MATCH($A12,总课程表!L:L,0)-1)&amp;CHAR(10)&amp;INDEX(总课程表!$A:$A,MATCH($A12,总课程表!L:L,0)-1),"")</f>
        <v>化学
九3</v>
      </c>
      <c r="M12" s="50" t="str">
        <f>IFERROR(INDEX(总课程表!M:M,MATCH($A12,总课程表!M:M,0)-1)&amp;CHAR(10)&amp;INDEX(总课程表!$A:$A,MATCH($A12,总课程表!M:M,0)-1),"")</f>
        <v/>
      </c>
      <c r="N12" s="51" t="str">
        <f>IFERROR(INDEX(总课程表!N:N,MATCH($A12,总课程表!N:N,0)-1)&amp;CHAR(10)&amp;INDEX(总课程表!$A:$A,MATCH($A12,总课程表!N:N,0)-1),"")</f>
        <v/>
      </c>
      <c r="O12" s="49" t="str">
        <f>IFERROR(INDEX(总课程表!O:O,MATCH($A12,总课程表!O:O,0)-1)&amp;CHAR(10)&amp;INDEX(总课程表!$A:$A,MATCH($A12,总课程表!O:O,0)-1),"")</f>
        <v>化学
九8</v>
      </c>
      <c r="P12" s="49" t="str">
        <f>IFERROR(INDEX(总课程表!P:P,MATCH($A12,总课程表!P:P,0)-1)&amp;CHAR(10)&amp;INDEX(总课程表!$A:$A,MATCH($A12,总课程表!P:P,0)-1),"")</f>
        <v/>
      </c>
      <c r="Q12" s="54" t="str">
        <f>IFERROR(INDEX(总课程表!Q:Q,MATCH($A12,总课程表!Q:Q,0)-1)&amp;CHAR(10)&amp;INDEX(总课程表!$A:$A,MATCH($A12,总课程表!Q:Q,0)-1),"")</f>
        <v/>
      </c>
      <c r="R12" s="51" t="str">
        <f ca="1">IFERROR(INDEX(总课程表!R:R,MATCH($A12,总课程表!R:R,0)-1)&amp;CHAR(10)&amp;INDEX(总课程表!$A:$A,MATCH($A12,总课程表!R:R,0)-1),"")</f>
        <v/>
      </c>
      <c r="S12" s="49" t="str">
        <f>IFERROR(INDEX(总课程表!S:S,MATCH($A12,总课程表!S:S,0)-1)&amp;CHAR(10)&amp;INDEX(总课程表!$A:$A,MATCH($A12,总课程表!S:S,0)-1),"")</f>
        <v>化学
九3</v>
      </c>
      <c r="T12" s="49" t="str">
        <f>IFERROR(INDEX(总课程表!T:T,MATCH($A12,总课程表!T:T,0)-1)&amp;CHAR(10)&amp;INDEX(总课程表!$A:$A,MATCH($A12,总课程表!T:T,0)-1),"")</f>
        <v/>
      </c>
      <c r="U12" s="50" t="str">
        <f>IFERROR(INDEX(总课程表!U:U,MATCH($A12,总课程表!U:U,0)-1)&amp;CHAR(10)&amp;INDEX(总课程表!$A:$A,MATCH($A12,总课程表!U:U,0)-1),"")</f>
        <v>综实2
九8</v>
      </c>
      <c r="V12" s="51" t="str">
        <f>IFERROR(INDEX(总课程表!V:V,MATCH($A12,总课程表!V:V,0)-1)&amp;CHAR(10)&amp;INDEX(总课程表!$A:$A,MATCH($A12,总课程表!V:V,0)-1),"")</f>
        <v>生物
七4</v>
      </c>
      <c r="W12" s="49" t="str">
        <f>IFERROR(INDEX(总课程表!W:W,MATCH($A12,总课程表!W:W,0)-1)&amp;CHAR(10)&amp;INDEX(总课程表!$A:$A,MATCH($A12,总课程表!W:W,0)-1),"")</f>
        <v/>
      </c>
      <c r="X12" s="49" t="str">
        <f t="array" ref="X12">IFERROR(IF(OR(A12=走班课),"选修",INDEX(总课程表!X:X,MATCH($A12,总课程表!X:X,0)-1)&amp;CHAR(10)&amp;INDEX(总课程表!$A:$A,MATCH($A12,总课程表!X:X,0)-1)),"")</f>
        <v/>
      </c>
      <c r="Y12" s="54" t="str">
        <f>IFERROR(INDEX(总课程表!Y:Y,MATCH($A12,总课程表!Y:Y,0)-1)&amp;CHAR(10)&amp;INDEX(总课程表!$A:$A,MATCH($A12,总课程表!Y:Y,0)-1),"")</f>
        <v>化学
九3</v>
      </c>
      <c r="Z12" s="51" t="str">
        <f ca="1">IFERROR(INDEX(总课程表!Z:Z,MATCH($A12,总课程表!Z:Z,0)-1)&amp;CHAR(10)&amp;INDEX(总课程表!$A:$A,MATCH($A12,总课程表!Z:Z,0)-1),"")</f>
        <v/>
      </c>
      <c r="AA12" s="49" t="str">
        <f>IFERROR(INDEX(总课程表!AA:AA,MATCH($A12,总课程表!AA:AA,0)-1)&amp;CHAR(10)&amp;INDEX(总课程表!$A:$A,MATCH($A12,总课程表!AA:AA,0)-1),"")</f>
        <v/>
      </c>
      <c r="AB12" s="49" t="str">
        <f>IFERROR(INDEX(总课程表!AB:AB,MATCH($A12,总课程表!AB:AB,0)-1)&amp;CHAR(10)&amp;INDEX(总课程表!$A:$A,MATCH($A12,总课程表!AB:AB,0)-1),"")</f>
        <v>化学
九3</v>
      </c>
      <c r="AC12" s="50" t="str">
        <f>IFERROR(INDEX(总课程表!AC:AC,MATCH($A12,总课程表!AC:AC,0)-1)&amp;CHAR(10)&amp;INDEX(总课程表!$A:$A,MATCH($A12,总课程表!AC:AC,0)-1),"")</f>
        <v/>
      </c>
      <c r="AD12" s="51" t="str">
        <f>IFERROR(INDEX(总课程表!AD:AD,MATCH($A12,总课程表!AD:AD,0)-1)&amp;CHAR(10)&amp;INDEX(总课程表!$A:$A,MATCH($A12,总课程表!AD:AD,0)-1),"")</f>
        <v>生物
七4</v>
      </c>
      <c r="AE12" s="49" t="str">
        <f>IFERROR(INDEX(总课程表!AE:AE,MATCH($A12,总课程表!AE:AE,0)-1)&amp;CHAR(10)&amp;INDEX(总课程表!$A:$A,MATCH($A12,总课程表!AE:AE,0)-1),"")</f>
        <v>化学
九8</v>
      </c>
      <c r="AF12" s="49" t="str">
        <f>IFERROR(INDEX(总课程表!AF:AF,MATCH($A12,总课程表!AF:AF,0)-1)&amp;CHAR(10)&amp;INDEX(总课程表!$A:$A,MATCH($A12,总课程表!AF:AF,0)-1),"")</f>
        <v/>
      </c>
      <c r="AG12" s="54" t="str">
        <f>IFERROR(INDEX(总课程表!AG:AG,MATCH($A12,总课程表!AG:AG,0)-1)&amp;CHAR(10)&amp;INDEX(总课程表!$A:$A,MATCH($A12,总课程表!AG:AG,0)-1),"")</f>
        <v/>
      </c>
      <c r="AH12" s="51" t="str">
        <f ca="1">IFERROR(INDEX(总课程表!AH:AH,MATCH($A12,总课程表!AH:AH,0)-1)&amp;CHAR(10)&amp;INDEX(总课程表!$A:$A,MATCH($A12,总课程表!AH:AH,0)-1),"")</f>
        <v/>
      </c>
      <c r="AI12" s="49" t="str">
        <f>IFERROR(INDEX(总课程表!AI:AI,MATCH($A12,总课程表!AI:AI,0)-1)&amp;CHAR(10)&amp;INDEX(总课程表!$A:$A,MATCH($A12,总课程表!AI:AI,0)-1),"")</f>
        <v/>
      </c>
      <c r="AJ12" s="49" t="str">
        <f>IFERROR(INDEX(总课程表!AJ:AJ,MATCH($A12,总课程表!AJ:AJ,0)-1)&amp;CHAR(10)&amp;INDEX(总课程表!$A:$A,MATCH($A12,总课程表!AJ:AJ,0)-1),"")</f>
        <v>综实2
九3</v>
      </c>
      <c r="AK12" s="50" t="str">
        <f>IFERROR(INDEX(总课程表!AK:AK,MATCH($A12,总课程表!AK:AK,0)-1)&amp;CHAR(10)&amp;INDEX(总课程表!$A:$A,MATCH($A12,总课程表!AK:AK,0)-1),"")</f>
        <v>化学
九8</v>
      </c>
      <c r="AL12" s="51" t="str">
        <f>IFERROR(INDEX(总课程表!AL:AL,MATCH($A12,总课程表!AL:AL,0)-1)&amp;CHAR(10)&amp;INDEX(总课程表!$A:$A,MATCH($A12,总课程表!AL:AL,0)-1),"")</f>
        <v/>
      </c>
      <c r="AM12" s="49" t="str">
        <f>IFERROR(INDEX(总课程表!AM:AM,MATCH($A12,总课程表!AM:AM,0)-1)&amp;CHAR(10)&amp;INDEX(总课程表!$A:$A,MATCH($A12,总课程表!AM:AM,0)-1),"")</f>
        <v/>
      </c>
      <c r="AN12" s="49" t="str">
        <f>IFERROR(INDEX(总课程表!AN:AN,MATCH($A12,总课程表!AN:AN,0)-1)&amp;CHAR(10)&amp;INDEX(总课程表!$A:$A,MATCH($A12,总课程表!AN:AN,0)-1),"")</f>
        <v/>
      </c>
      <c r="AO12" s="54" t="str">
        <f>IFERROR(INDEX(总课程表!AO:AO,MATCH($A12,总课程表!AO:AO,0)-1)&amp;CHAR(10)&amp;INDEX(总课程表!$A:$A,MATCH($A12,总课程表!AO:AO,0)-1),"")</f>
        <v/>
      </c>
      <c r="AQ12" s="35" t="b">
        <f t="array" aca="1" ref="AQ12" ca="1">SUMPRODUCT((B12:AO12=教师总表0!B12:AO12)*1)=40</f>
        <v>1</v>
      </c>
      <c r="AR12" s="56" t="str">
        <f t="shared" si="1"/>
        <v>陈洲</v>
      </c>
      <c r="AS12" s="56" t="str">
        <f t="shared" si="0"/>
        <v>陈洲</v>
      </c>
      <c r="AT12" s="56" t="str">
        <f t="shared" si="0"/>
        <v>陈洲</v>
      </c>
      <c r="AU12" s="56" t="str">
        <f t="shared" si="0"/>
        <v>陈洲</v>
      </c>
      <c r="AV12" s="56" t="str">
        <f t="shared" si="0"/>
        <v>陈洲</v>
      </c>
    </row>
    <row r="13" spans="1:48" ht="22.6" customHeight="1" x14ac:dyDescent="0.15">
      <c r="A13" s="20" t="str">
        <f>教师安排!AI11</f>
        <v>邓亚丽</v>
      </c>
      <c r="B13" s="48" t="str">
        <f ca="1">IFERROR(INDEX(总课程表!B:B,MATCH($A13,总课程表!B:B,0)-1)&amp;CHAR(10)&amp;INDEX(总课程表!$A:$A,MATCH($A13,总课程表!B:B,0)-1),"")</f>
        <v>外语
八3</v>
      </c>
      <c r="C13" s="49" t="str">
        <f>IFERROR(INDEX(总课程表!C:C,MATCH($A13,总课程表!C:C,0)-1)&amp;CHAR(10)&amp;INDEX(总课程表!$A:$A,MATCH($A13,总课程表!C:C,0)-1),"")</f>
        <v>外语
八7</v>
      </c>
      <c r="D13" s="49" t="str">
        <f>IFERROR(INDEX(总课程表!D:D,MATCH($A13,总课程表!D:D,0)-1)&amp;CHAR(10)&amp;INDEX(总课程表!$A:$A,MATCH($A13,总课程表!D:D,0)-1),"")</f>
        <v/>
      </c>
      <c r="E13" s="50" t="str">
        <f>IFERROR(INDEX(总课程表!E:E,MATCH($A13,总课程表!E:E,0)-1)&amp;CHAR(10)&amp;INDEX(总课程表!$A:$A,MATCH($A13,总课程表!E:E,0)-1),"")</f>
        <v/>
      </c>
      <c r="F13" s="51" t="str">
        <f>IFERROR(INDEX(总课程表!F:F,MATCH($A13,总课程表!F:F,0)-1)&amp;CHAR(10)&amp;INDEX(总课程表!$A:$A,MATCH($A13,总课程表!F:F,0)-1),"")</f>
        <v/>
      </c>
      <c r="G13" s="49" t="str">
        <f>IFERROR(INDEX(总课程表!G:G,MATCH($A13,总课程表!G:G,0)-1)&amp;CHAR(10)&amp;INDEX(总课程表!$A:$A,MATCH($A13,总课程表!G:G,0)-1),"")</f>
        <v/>
      </c>
      <c r="H13" s="49" t="str">
        <f>IFERROR(INDEX(总课程表!H:H,MATCH($A13,总课程表!H:H,0)-1)&amp;CHAR(10)&amp;INDEX(总课程表!$A:$A,MATCH($A13,总课程表!H:H,0)-1),"")</f>
        <v/>
      </c>
      <c r="I13" s="54" t="str">
        <f>IFERROR(INDEX(总课程表!I:I,MATCH($A13,总课程表!I:I,0)-1)&amp;CHAR(10)&amp;INDEX(总课程表!$A:$A,MATCH($A13,总课程表!I:I,0)-1),"")</f>
        <v/>
      </c>
      <c r="J13" s="51" t="str">
        <f ca="1">IFERROR(INDEX(总课程表!J:J,MATCH($A13,总课程表!J:J,0)-1)&amp;CHAR(10)&amp;INDEX(总课程表!$A:$A,MATCH($A13,总课程表!J:J,0)-1),"")</f>
        <v/>
      </c>
      <c r="K13" s="49" t="str">
        <f>IFERROR(INDEX(总课程表!K:K,MATCH($A13,总课程表!K:K,0)-1)&amp;CHAR(10)&amp;INDEX(总课程表!$A:$A,MATCH($A13,总课程表!K:K,0)-1),"")</f>
        <v>外语
八7</v>
      </c>
      <c r="L13" s="49" t="str">
        <f>IFERROR(INDEX(总课程表!L:L,MATCH($A13,总课程表!L:L,0)-1)&amp;CHAR(10)&amp;INDEX(总课程表!$A:$A,MATCH($A13,总课程表!L:L,0)-1),"")</f>
        <v/>
      </c>
      <c r="M13" s="50" t="str">
        <f>IFERROR(INDEX(总课程表!M:M,MATCH($A13,总课程表!M:M,0)-1)&amp;CHAR(10)&amp;INDEX(总课程表!$A:$A,MATCH($A13,总课程表!M:M,0)-1),"")</f>
        <v/>
      </c>
      <c r="N13" s="51" t="str">
        <f>IFERROR(INDEX(总课程表!N:N,MATCH($A13,总课程表!N:N,0)-1)&amp;CHAR(10)&amp;INDEX(总课程表!$A:$A,MATCH($A13,总课程表!N:N,0)-1),"")</f>
        <v/>
      </c>
      <c r="O13" s="49" t="str">
        <f>IFERROR(INDEX(总课程表!O:O,MATCH($A13,总课程表!O:O,0)-1)&amp;CHAR(10)&amp;INDEX(总课程表!$A:$A,MATCH($A13,总课程表!O:O,0)-1),"")</f>
        <v/>
      </c>
      <c r="P13" s="49" t="str">
        <f>IFERROR(INDEX(总课程表!P:P,MATCH($A13,总课程表!P:P,0)-1)&amp;CHAR(10)&amp;INDEX(总课程表!$A:$A,MATCH($A13,总课程表!P:P,0)-1),"")</f>
        <v>地校1
八3</v>
      </c>
      <c r="Q13" s="54" t="str">
        <f>IFERROR(INDEX(总课程表!Q:Q,MATCH($A13,总课程表!Q:Q,0)-1)&amp;CHAR(10)&amp;INDEX(总课程表!$A:$A,MATCH($A13,总课程表!Q:Q,0)-1),"")</f>
        <v/>
      </c>
      <c r="R13" s="51" t="str">
        <f ca="1">IFERROR(INDEX(总课程表!R:R,MATCH($A13,总课程表!R:R,0)-1)&amp;CHAR(10)&amp;INDEX(总课程表!$A:$A,MATCH($A13,总课程表!R:R,0)-1),"")</f>
        <v>地校1
八7</v>
      </c>
      <c r="S13" s="49" t="str">
        <f>IFERROR(INDEX(总课程表!S:S,MATCH($A13,总课程表!S:S,0)-1)&amp;CHAR(10)&amp;INDEX(总课程表!$A:$A,MATCH($A13,总课程表!S:S,0)-1),"")</f>
        <v/>
      </c>
      <c r="T13" s="49" t="str">
        <f>IFERROR(INDEX(总课程表!T:T,MATCH($A13,总课程表!T:T,0)-1)&amp;CHAR(10)&amp;INDEX(总课程表!$A:$A,MATCH($A13,总课程表!T:T,0)-1),"")</f>
        <v/>
      </c>
      <c r="U13" s="50" t="str">
        <f>IFERROR(INDEX(总课程表!U:U,MATCH($A13,总课程表!U:U,0)-1)&amp;CHAR(10)&amp;INDEX(总课程表!$A:$A,MATCH($A13,总课程表!U:U,0)-1),"")</f>
        <v>外语
八3</v>
      </c>
      <c r="V13" s="51" t="str">
        <f>IFERROR(INDEX(总课程表!V:V,MATCH($A13,总课程表!V:V,0)-1)&amp;CHAR(10)&amp;INDEX(总课程表!$A:$A,MATCH($A13,总课程表!V:V,0)-1),"")</f>
        <v/>
      </c>
      <c r="W13" s="49" t="str">
        <f>IFERROR(INDEX(总课程表!W:W,MATCH($A13,总课程表!W:W,0)-1)&amp;CHAR(10)&amp;INDEX(总课程表!$A:$A,MATCH($A13,总课程表!W:W,0)-1),"")</f>
        <v>班会
八3</v>
      </c>
      <c r="X13" s="49" t="str">
        <f t="array" ref="X13">IFERROR(IF(OR(A13=走班课),"选修",INDEX(总课程表!X:X,MATCH($A13,总课程表!X:X,0)-1)&amp;CHAR(10)&amp;INDEX(总课程表!$A:$A,MATCH($A13,总课程表!X:X,0)-1)),"")</f>
        <v/>
      </c>
      <c r="Y13" s="54" t="str">
        <f>IFERROR(INDEX(总课程表!Y:Y,MATCH($A13,总课程表!Y:Y,0)-1)&amp;CHAR(10)&amp;INDEX(总课程表!$A:$A,MATCH($A13,总课程表!Y:Y,0)-1),"")</f>
        <v/>
      </c>
      <c r="Z13" s="51" t="str">
        <f ca="1">IFERROR(INDEX(总课程表!Z:Z,MATCH($A13,总课程表!Z:Z,0)-1)&amp;CHAR(10)&amp;INDEX(总课程表!$A:$A,MATCH($A13,总课程表!Z:Z,0)-1),"")</f>
        <v/>
      </c>
      <c r="AA13" s="49" t="str">
        <f>IFERROR(INDEX(总课程表!AA:AA,MATCH($A13,总课程表!AA:AA,0)-1)&amp;CHAR(10)&amp;INDEX(总课程表!$A:$A,MATCH($A13,总课程表!AA:AA,0)-1),"")</f>
        <v/>
      </c>
      <c r="AB13" s="49" t="str">
        <f>IFERROR(INDEX(总课程表!AB:AB,MATCH($A13,总课程表!AB:AB,0)-1)&amp;CHAR(10)&amp;INDEX(总课程表!$A:$A,MATCH($A13,总课程表!AB:AB,0)-1),"")</f>
        <v/>
      </c>
      <c r="AC13" s="50" t="str">
        <f>IFERROR(INDEX(总课程表!AC:AC,MATCH($A13,总课程表!AC:AC,0)-1)&amp;CHAR(10)&amp;INDEX(总课程表!$A:$A,MATCH($A13,总课程表!AC:AC,0)-1),"")</f>
        <v/>
      </c>
      <c r="AD13" s="51" t="str">
        <f>IFERROR(INDEX(总课程表!AD:AD,MATCH($A13,总课程表!AD:AD,0)-1)&amp;CHAR(10)&amp;INDEX(总课程表!$A:$A,MATCH($A13,总课程表!AD:AD,0)-1),"")</f>
        <v/>
      </c>
      <c r="AE13" s="49" t="str">
        <f>IFERROR(INDEX(总课程表!AE:AE,MATCH($A13,总课程表!AE:AE,0)-1)&amp;CHAR(10)&amp;INDEX(总课程表!$A:$A,MATCH($A13,总课程表!AE:AE,0)-1),"")</f>
        <v>外语
八3</v>
      </c>
      <c r="AF13" s="49" t="str">
        <f>IFERROR(INDEX(总课程表!AF:AF,MATCH($A13,总课程表!AF:AF,0)-1)&amp;CHAR(10)&amp;INDEX(总课程表!$A:$A,MATCH($A13,总课程表!AF:AF,0)-1),"")</f>
        <v>外语
八7</v>
      </c>
      <c r="AG13" s="54" t="str">
        <f>IFERROR(INDEX(总课程表!AG:AG,MATCH($A13,总课程表!AG:AG,0)-1)&amp;CHAR(10)&amp;INDEX(总课程表!$A:$A,MATCH($A13,总课程表!AG:AG,0)-1),"")</f>
        <v/>
      </c>
      <c r="AH13" s="51" t="str">
        <f ca="1">IFERROR(INDEX(总课程表!AH:AH,MATCH($A13,总课程表!AH:AH,0)-1)&amp;CHAR(10)&amp;INDEX(总课程表!$A:$A,MATCH($A13,总课程表!AH:AH,0)-1),"")</f>
        <v/>
      </c>
      <c r="AI13" s="49" t="str">
        <f>IFERROR(INDEX(总课程表!AI:AI,MATCH($A13,总课程表!AI:AI,0)-1)&amp;CHAR(10)&amp;INDEX(总课程表!$A:$A,MATCH($A13,总课程表!AI:AI,0)-1),"")</f>
        <v>外语
八3</v>
      </c>
      <c r="AJ13" s="49" t="str">
        <f>IFERROR(INDEX(总课程表!AJ:AJ,MATCH($A13,总课程表!AJ:AJ,0)-1)&amp;CHAR(10)&amp;INDEX(总课程表!$A:$A,MATCH($A13,总课程表!AJ:AJ,0)-1),"")</f>
        <v>外语
八7</v>
      </c>
      <c r="AK13" s="50" t="str">
        <f>IFERROR(INDEX(总课程表!AK:AK,MATCH($A13,总课程表!AK:AK,0)-1)&amp;CHAR(10)&amp;INDEX(总课程表!$A:$A,MATCH($A13,总课程表!AK:AK,0)-1),"")</f>
        <v/>
      </c>
      <c r="AL13" s="51" t="str">
        <f>IFERROR(INDEX(总课程表!AL:AL,MATCH($A13,总课程表!AL:AL,0)-1)&amp;CHAR(10)&amp;INDEX(总课程表!$A:$A,MATCH($A13,总课程表!AL:AL,0)-1),"")</f>
        <v/>
      </c>
      <c r="AM13" s="49" t="str">
        <f>IFERROR(INDEX(总课程表!AM:AM,MATCH($A13,总课程表!AM:AM,0)-1)&amp;CHAR(10)&amp;INDEX(总课程表!$A:$A,MATCH($A13,总课程表!AM:AM,0)-1),"")</f>
        <v/>
      </c>
      <c r="AN13" s="49" t="str">
        <f>IFERROR(INDEX(总课程表!AN:AN,MATCH($A13,总课程表!AN:AN,0)-1)&amp;CHAR(10)&amp;INDEX(总课程表!$A:$A,MATCH($A13,总课程表!AN:AN,0)-1),"")</f>
        <v/>
      </c>
      <c r="AO13" s="54" t="str">
        <f>IFERROR(INDEX(总课程表!AO:AO,MATCH($A13,总课程表!AO:AO,0)-1)&amp;CHAR(10)&amp;INDEX(总课程表!$A:$A,MATCH($A13,总课程表!AO:AO,0)-1),"")</f>
        <v/>
      </c>
      <c r="AQ13" s="35" t="b">
        <f t="array" aca="1" ref="AQ13" ca="1">SUMPRODUCT((B13:AO13=教师总表0!B13:AO13)*1)=40</f>
        <v>1</v>
      </c>
      <c r="AR13" s="56" t="str">
        <f t="shared" si="1"/>
        <v>邓亚丽</v>
      </c>
      <c r="AS13" s="56" t="str">
        <f t="shared" si="0"/>
        <v>邓亚丽</v>
      </c>
      <c r="AT13" s="56" t="str">
        <f t="shared" si="0"/>
        <v>邓亚丽</v>
      </c>
      <c r="AU13" s="56" t="str">
        <f t="shared" si="0"/>
        <v>邓亚丽</v>
      </c>
      <c r="AV13" s="56" t="str">
        <f t="shared" si="0"/>
        <v>邓亚丽</v>
      </c>
    </row>
    <row r="14" spans="1:48" ht="22.6" customHeight="1" x14ac:dyDescent="0.15">
      <c r="A14" s="20" t="str">
        <f>教师安排!AI12</f>
        <v>丁美华</v>
      </c>
      <c r="B14" s="48" t="str">
        <f ca="1">IFERROR(INDEX(总课程表!B:B,MATCH($A14,总课程表!B:B,0)-1)&amp;CHAR(10)&amp;INDEX(总课程表!$A:$A,MATCH($A14,总课程表!B:B,0)-1),"")</f>
        <v>数学
七6</v>
      </c>
      <c r="C14" s="49" t="str">
        <f>IFERROR(INDEX(总课程表!C:C,MATCH($A14,总课程表!C:C,0)-1)&amp;CHAR(10)&amp;INDEX(总课程表!$A:$A,MATCH($A14,总课程表!C:C,0)-1),"")</f>
        <v/>
      </c>
      <c r="D14" s="49" t="str">
        <f>IFERROR(INDEX(总课程表!D:D,MATCH($A14,总课程表!D:D,0)-1)&amp;CHAR(10)&amp;INDEX(总课程表!$A:$A,MATCH($A14,总课程表!D:D,0)-1),"")</f>
        <v>数学
七2</v>
      </c>
      <c r="E14" s="50" t="str">
        <f>IFERROR(INDEX(总课程表!E:E,MATCH($A14,总课程表!E:E,0)-1)&amp;CHAR(10)&amp;INDEX(总课程表!$A:$A,MATCH($A14,总课程表!E:E,0)-1),"")</f>
        <v/>
      </c>
      <c r="F14" s="51" t="str">
        <f>IFERROR(INDEX(总课程表!F:F,MATCH($A14,总课程表!F:F,0)-1)&amp;CHAR(10)&amp;INDEX(总课程表!$A:$A,MATCH($A14,总课程表!F:F,0)-1),"")</f>
        <v/>
      </c>
      <c r="G14" s="49" t="str">
        <f>IFERROR(INDEX(总课程表!G:G,MATCH($A14,总课程表!G:G,0)-1)&amp;CHAR(10)&amp;INDEX(总课程表!$A:$A,MATCH($A14,总课程表!G:G,0)-1),"")</f>
        <v/>
      </c>
      <c r="H14" s="49" t="str">
        <f>IFERROR(INDEX(总课程表!H:H,MATCH($A14,总课程表!H:H,0)-1)&amp;CHAR(10)&amp;INDEX(总课程表!$A:$A,MATCH($A14,总课程表!H:H,0)-1),"")</f>
        <v/>
      </c>
      <c r="I14" s="54" t="str">
        <f>IFERROR(INDEX(总课程表!I:I,MATCH($A14,总课程表!I:I,0)-1)&amp;CHAR(10)&amp;INDEX(总课程表!$A:$A,MATCH($A14,总课程表!I:I,0)-1),"")</f>
        <v/>
      </c>
      <c r="J14" s="51" t="str">
        <f ca="1">IFERROR(INDEX(总课程表!J:J,MATCH($A14,总课程表!J:J,0)-1)&amp;CHAR(10)&amp;INDEX(总课程表!$A:$A,MATCH($A14,总课程表!J:J,0)-1),"")</f>
        <v>数学
七6</v>
      </c>
      <c r="K14" s="49" t="str">
        <f>IFERROR(INDEX(总课程表!K:K,MATCH($A14,总课程表!K:K,0)-1)&amp;CHAR(10)&amp;INDEX(总课程表!$A:$A,MATCH($A14,总课程表!K:K,0)-1),"")</f>
        <v/>
      </c>
      <c r="L14" s="49" t="str">
        <f>IFERROR(INDEX(总课程表!L:L,MATCH($A14,总课程表!L:L,0)-1)&amp;CHAR(10)&amp;INDEX(总课程表!$A:$A,MATCH($A14,总课程表!L:L,0)-1),"")</f>
        <v>数学
七2</v>
      </c>
      <c r="M14" s="50" t="str">
        <f>IFERROR(INDEX(总课程表!M:M,MATCH($A14,总课程表!M:M,0)-1)&amp;CHAR(10)&amp;INDEX(总课程表!$A:$A,MATCH($A14,总课程表!M:M,0)-1),"")</f>
        <v/>
      </c>
      <c r="N14" s="51" t="str">
        <f>IFERROR(INDEX(总课程表!N:N,MATCH($A14,总课程表!N:N,0)-1)&amp;CHAR(10)&amp;INDEX(总课程表!$A:$A,MATCH($A14,总课程表!N:N,0)-1),"")</f>
        <v/>
      </c>
      <c r="O14" s="49" t="str">
        <f>IFERROR(INDEX(总课程表!O:O,MATCH($A14,总课程表!O:O,0)-1)&amp;CHAR(10)&amp;INDEX(总课程表!$A:$A,MATCH($A14,总课程表!O:O,0)-1),"")</f>
        <v/>
      </c>
      <c r="P14" s="49" t="str">
        <f>IFERROR(INDEX(总课程表!P:P,MATCH($A14,总课程表!P:P,0)-1)&amp;CHAR(10)&amp;INDEX(总课程表!$A:$A,MATCH($A14,总课程表!P:P,0)-1),"")</f>
        <v>综实
七6</v>
      </c>
      <c r="Q14" s="54" t="str">
        <f>IFERROR(INDEX(总课程表!Q:Q,MATCH($A14,总课程表!Q:Q,0)-1)&amp;CHAR(10)&amp;INDEX(总课程表!$A:$A,MATCH($A14,总课程表!Q:Q,0)-1),"")</f>
        <v/>
      </c>
      <c r="R14" s="51" t="str">
        <f ca="1">IFERROR(INDEX(总课程表!R:R,MATCH($A14,总课程表!R:R,0)-1)&amp;CHAR(10)&amp;INDEX(总课程表!$A:$A,MATCH($A14,总课程表!R:R,0)-1),"")</f>
        <v>数学
七2</v>
      </c>
      <c r="S14" s="49" t="str">
        <f>IFERROR(INDEX(总课程表!S:S,MATCH($A14,总课程表!S:S,0)-1)&amp;CHAR(10)&amp;INDEX(总课程表!$A:$A,MATCH($A14,总课程表!S:S,0)-1),"")</f>
        <v/>
      </c>
      <c r="T14" s="49" t="str">
        <f>IFERROR(INDEX(总课程表!T:T,MATCH($A14,总课程表!T:T,0)-1)&amp;CHAR(10)&amp;INDEX(总课程表!$A:$A,MATCH($A14,总课程表!T:T,0)-1),"")</f>
        <v>数学
七6</v>
      </c>
      <c r="U14" s="50" t="str">
        <f>IFERROR(INDEX(总课程表!U:U,MATCH($A14,总课程表!U:U,0)-1)&amp;CHAR(10)&amp;INDEX(总课程表!$A:$A,MATCH($A14,总课程表!U:U,0)-1),"")</f>
        <v/>
      </c>
      <c r="V14" s="51" t="str">
        <f>IFERROR(INDEX(总课程表!V:V,MATCH($A14,总课程表!V:V,0)-1)&amp;CHAR(10)&amp;INDEX(总课程表!$A:$A,MATCH($A14,总课程表!V:V,0)-1),"")</f>
        <v/>
      </c>
      <c r="W14" s="49" t="str">
        <f>IFERROR(INDEX(总课程表!W:W,MATCH($A14,总课程表!W:W,0)-1)&amp;CHAR(10)&amp;INDEX(总课程表!$A:$A,MATCH($A14,总课程表!W:W,0)-1),"")</f>
        <v>班会
七2</v>
      </c>
      <c r="X14" s="49" t="str">
        <f t="array" ref="X14">IFERROR(IF(OR(A14=走班课),"选修",INDEX(总课程表!X:X,MATCH($A14,总课程表!X:X,0)-1)&amp;CHAR(10)&amp;INDEX(总课程表!$A:$A,MATCH($A14,总课程表!X:X,0)-1)),"")</f>
        <v/>
      </c>
      <c r="Y14" s="54" t="str">
        <f>IFERROR(INDEX(总课程表!Y:Y,MATCH($A14,总课程表!Y:Y,0)-1)&amp;CHAR(10)&amp;INDEX(总课程表!$A:$A,MATCH($A14,总课程表!Y:Y,0)-1),"")</f>
        <v/>
      </c>
      <c r="Z14" s="51" t="str">
        <f ca="1">IFERROR(INDEX(总课程表!Z:Z,MATCH($A14,总课程表!Z:Z,0)-1)&amp;CHAR(10)&amp;INDEX(总课程表!$A:$A,MATCH($A14,总课程表!Z:Z,0)-1),"")</f>
        <v>数学
七2</v>
      </c>
      <c r="AA14" s="49" t="str">
        <f>IFERROR(INDEX(总课程表!AA:AA,MATCH($A14,总课程表!AA:AA,0)-1)&amp;CHAR(10)&amp;INDEX(总课程表!$A:$A,MATCH($A14,总课程表!AA:AA,0)-1),"")</f>
        <v/>
      </c>
      <c r="AB14" s="49" t="str">
        <f>IFERROR(INDEX(总课程表!AB:AB,MATCH($A14,总课程表!AB:AB,0)-1)&amp;CHAR(10)&amp;INDEX(总课程表!$A:$A,MATCH($A14,总课程表!AB:AB,0)-1),"")</f>
        <v/>
      </c>
      <c r="AC14" s="50" t="str">
        <f>IFERROR(INDEX(总课程表!AC:AC,MATCH($A14,总课程表!AC:AC,0)-1)&amp;CHAR(10)&amp;INDEX(总课程表!$A:$A,MATCH($A14,总课程表!AC:AC,0)-1),"")</f>
        <v>数学
七6</v>
      </c>
      <c r="AD14" s="51" t="str">
        <f>IFERROR(INDEX(总课程表!AD:AD,MATCH($A14,总课程表!AD:AD,0)-1)&amp;CHAR(10)&amp;INDEX(总课程表!$A:$A,MATCH($A14,总课程表!AD:AD,0)-1),"")</f>
        <v/>
      </c>
      <c r="AE14" s="49" t="str">
        <f>IFERROR(INDEX(总课程表!AE:AE,MATCH($A14,总课程表!AE:AE,0)-1)&amp;CHAR(10)&amp;INDEX(总课程表!$A:$A,MATCH($A14,总课程表!AE:AE,0)-1),"")</f>
        <v/>
      </c>
      <c r="AF14" s="49" t="str">
        <f>IFERROR(INDEX(总课程表!AF:AF,MATCH($A14,总课程表!AF:AF,0)-1)&amp;CHAR(10)&amp;INDEX(总课程表!$A:$A,MATCH($A14,总课程表!AF:AF,0)-1),"")</f>
        <v/>
      </c>
      <c r="AG14" s="54" t="str">
        <f>IFERROR(INDEX(总课程表!AG:AG,MATCH($A14,总课程表!AG:AG,0)-1)&amp;CHAR(10)&amp;INDEX(总课程表!$A:$A,MATCH($A14,总课程表!AG:AG,0)-1),"")</f>
        <v/>
      </c>
      <c r="AH14" s="51" t="str">
        <f ca="1">IFERROR(INDEX(总课程表!AH:AH,MATCH($A14,总课程表!AH:AH,0)-1)&amp;CHAR(10)&amp;INDEX(总课程表!$A:$A,MATCH($A14,总课程表!AH:AH,0)-1),"")</f>
        <v>数学
七6</v>
      </c>
      <c r="AI14" s="49" t="str">
        <f>IFERROR(INDEX(总课程表!AI:AI,MATCH($A14,总课程表!AI:AI,0)-1)&amp;CHAR(10)&amp;INDEX(总课程表!$A:$A,MATCH($A14,总课程表!AI:AI,0)-1),"")</f>
        <v/>
      </c>
      <c r="AJ14" s="49" t="str">
        <f>IFERROR(INDEX(总课程表!AJ:AJ,MATCH($A14,总课程表!AJ:AJ,0)-1)&amp;CHAR(10)&amp;INDEX(总课程表!$A:$A,MATCH($A14,总课程表!AJ:AJ,0)-1),"")</f>
        <v/>
      </c>
      <c r="AK14" s="50" t="str">
        <f>IFERROR(INDEX(总课程表!AK:AK,MATCH($A14,总课程表!AK:AK,0)-1)&amp;CHAR(10)&amp;INDEX(总课程表!$A:$A,MATCH($A14,总课程表!AK:AK,0)-1),"")</f>
        <v>数学
七2</v>
      </c>
      <c r="AL14" s="51" t="str">
        <f>IFERROR(INDEX(总课程表!AL:AL,MATCH($A14,总课程表!AL:AL,0)-1)&amp;CHAR(10)&amp;INDEX(总课程表!$A:$A,MATCH($A14,总课程表!AL:AL,0)-1),"")</f>
        <v/>
      </c>
      <c r="AM14" s="49" t="str">
        <f>IFERROR(INDEX(总课程表!AM:AM,MATCH($A14,总课程表!AM:AM,0)-1)&amp;CHAR(10)&amp;INDEX(总课程表!$A:$A,MATCH($A14,总课程表!AM:AM,0)-1),"")</f>
        <v/>
      </c>
      <c r="AN14" s="49" t="str">
        <f>IFERROR(INDEX(总课程表!AN:AN,MATCH($A14,总课程表!AN:AN,0)-1)&amp;CHAR(10)&amp;INDEX(总课程表!$A:$A,MATCH($A14,总课程表!AN:AN,0)-1),"")</f>
        <v>综实
七2</v>
      </c>
      <c r="AO14" s="54" t="str">
        <f>IFERROR(INDEX(总课程表!AO:AO,MATCH($A14,总课程表!AO:AO,0)-1)&amp;CHAR(10)&amp;INDEX(总课程表!$A:$A,MATCH($A14,总课程表!AO:AO,0)-1),"")</f>
        <v/>
      </c>
      <c r="AQ14" s="35" t="b">
        <f t="array" aca="1" ref="AQ14" ca="1">SUMPRODUCT((B14:AO14=教师总表0!B14:AO14)*1)=40</f>
        <v>1</v>
      </c>
      <c r="AR14" s="56" t="str">
        <f t="shared" si="1"/>
        <v>丁美华</v>
      </c>
      <c r="AS14" s="56" t="str">
        <f t="shared" si="0"/>
        <v>丁美华</v>
      </c>
      <c r="AT14" s="56" t="str">
        <f t="shared" si="0"/>
        <v>丁美华</v>
      </c>
      <c r="AU14" s="56" t="str">
        <f t="shared" si="0"/>
        <v>丁美华</v>
      </c>
      <c r="AV14" s="56" t="str">
        <f t="shared" si="0"/>
        <v>丁美华</v>
      </c>
    </row>
    <row r="15" spans="1:48" ht="22.6" customHeight="1" x14ac:dyDescent="0.15">
      <c r="A15" s="20" t="str">
        <f>教师安排!AI13</f>
        <v>丁素娟</v>
      </c>
      <c r="B15" s="48" t="str">
        <f ca="1">IFERROR(INDEX(总课程表!B:B,MATCH($A15,总课程表!B:B,0)-1)&amp;CHAR(10)&amp;INDEX(总课程表!$A:$A,MATCH($A15,总课程表!B:B,0)-1),"")</f>
        <v/>
      </c>
      <c r="C15" s="49" t="str">
        <f>IFERROR(INDEX(总课程表!C:C,MATCH($A15,总课程表!C:C,0)-1)&amp;CHAR(10)&amp;INDEX(总课程表!$A:$A,MATCH($A15,总课程表!C:C,0)-1),"")</f>
        <v/>
      </c>
      <c r="D15" s="49" t="str">
        <f>IFERROR(INDEX(总课程表!D:D,MATCH($A15,总课程表!D:D,0)-1)&amp;CHAR(10)&amp;INDEX(总课程表!$A:$A,MATCH($A15,总课程表!D:D,0)-1),"")</f>
        <v/>
      </c>
      <c r="E15" s="50" t="str">
        <f>IFERROR(INDEX(总课程表!E:E,MATCH($A15,总课程表!E:E,0)-1)&amp;CHAR(10)&amp;INDEX(总课程表!$A:$A,MATCH($A15,总课程表!E:E,0)-1),"")</f>
        <v>体育
七3</v>
      </c>
      <c r="F15" s="51" t="str">
        <f>IFERROR(INDEX(总课程表!F:F,MATCH($A15,总课程表!F:F,0)-1)&amp;CHAR(10)&amp;INDEX(总课程表!$A:$A,MATCH($A15,总课程表!F:F,0)-1),"")</f>
        <v/>
      </c>
      <c r="G15" s="49" t="str">
        <f>IFERROR(INDEX(总课程表!G:G,MATCH($A15,总课程表!G:G,0)-1)&amp;CHAR(10)&amp;INDEX(总课程表!$A:$A,MATCH($A15,总课程表!G:G,0)-1),"")</f>
        <v>体育
九5</v>
      </c>
      <c r="H15" s="49" t="str">
        <f>IFERROR(INDEX(总课程表!H:H,MATCH($A15,总课程表!H:H,0)-1)&amp;CHAR(10)&amp;INDEX(总课程表!$A:$A,MATCH($A15,总课程表!H:H,0)-1),"")</f>
        <v>体育
七4</v>
      </c>
      <c r="I15" s="54" t="str">
        <f>IFERROR(INDEX(总课程表!I:I,MATCH($A15,总课程表!I:I,0)-1)&amp;CHAR(10)&amp;INDEX(总课程表!$A:$A,MATCH($A15,总课程表!I:I,0)-1),"")</f>
        <v/>
      </c>
      <c r="J15" s="51" t="str">
        <f ca="1">IFERROR(INDEX(总课程表!J:J,MATCH($A15,总课程表!J:J,0)-1)&amp;CHAR(10)&amp;INDEX(总课程表!$A:$A,MATCH($A15,总课程表!J:J,0)-1),"")</f>
        <v/>
      </c>
      <c r="K15" s="49" t="str">
        <f>IFERROR(INDEX(总课程表!K:K,MATCH($A15,总课程表!K:K,0)-1)&amp;CHAR(10)&amp;INDEX(总课程表!$A:$A,MATCH($A15,总课程表!K:K,0)-1),"")</f>
        <v/>
      </c>
      <c r="L15" s="49" t="str">
        <f>IFERROR(INDEX(总课程表!L:L,MATCH($A15,总课程表!L:L,0)-1)&amp;CHAR(10)&amp;INDEX(总课程表!$A:$A,MATCH($A15,总课程表!L:L,0)-1),"")</f>
        <v>体育
九6</v>
      </c>
      <c r="M15" s="50" t="str">
        <f>IFERROR(INDEX(总课程表!M:M,MATCH($A15,总课程表!M:M,0)-1)&amp;CHAR(10)&amp;INDEX(总课程表!$A:$A,MATCH($A15,总课程表!M:M,0)-1),"")</f>
        <v/>
      </c>
      <c r="N15" s="51" t="str">
        <f>IFERROR(INDEX(总课程表!N:N,MATCH($A15,总课程表!N:N,0)-1)&amp;CHAR(10)&amp;INDEX(总课程表!$A:$A,MATCH($A15,总课程表!N:N,0)-1),"")</f>
        <v>体育
七3</v>
      </c>
      <c r="O15" s="49" t="str">
        <f>IFERROR(INDEX(总课程表!O:O,MATCH($A15,总课程表!O:O,0)-1)&amp;CHAR(10)&amp;INDEX(总课程表!$A:$A,MATCH($A15,总课程表!O:O,0)-1),"")</f>
        <v>体育
七4</v>
      </c>
      <c r="P15" s="49" t="str">
        <f>IFERROR(INDEX(总课程表!P:P,MATCH($A15,总课程表!P:P,0)-1)&amp;CHAR(10)&amp;INDEX(总课程表!$A:$A,MATCH($A15,总课程表!P:P,0)-1),"")</f>
        <v/>
      </c>
      <c r="Q15" s="54" t="str">
        <f>IFERROR(INDEX(总课程表!Q:Q,MATCH($A15,总课程表!Q:Q,0)-1)&amp;CHAR(10)&amp;INDEX(总课程表!$A:$A,MATCH($A15,总课程表!Q:Q,0)-1),"")</f>
        <v/>
      </c>
      <c r="R15" s="51" t="str">
        <f ca="1">IFERROR(INDEX(总课程表!R:R,MATCH($A15,总课程表!R:R,0)-1)&amp;CHAR(10)&amp;INDEX(总课程表!$A:$A,MATCH($A15,总课程表!R:R,0)-1),"")</f>
        <v/>
      </c>
      <c r="S15" s="49" t="str">
        <f>IFERROR(INDEX(总课程表!S:S,MATCH($A15,总课程表!S:S,0)-1)&amp;CHAR(10)&amp;INDEX(总课程表!$A:$A,MATCH($A15,总课程表!S:S,0)-1),"")</f>
        <v/>
      </c>
      <c r="T15" s="49" t="str">
        <f>IFERROR(INDEX(总课程表!T:T,MATCH($A15,总课程表!T:T,0)-1)&amp;CHAR(10)&amp;INDEX(总课程表!$A:$A,MATCH($A15,总课程表!T:T,0)-1),"")</f>
        <v>体育
九6</v>
      </c>
      <c r="U15" s="50" t="str">
        <f>IFERROR(INDEX(总课程表!U:U,MATCH($A15,总课程表!U:U,0)-1)&amp;CHAR(10)&amp;INDEX(总课程表!$A:$A,MATCH($A15,总课程表!U:U,0)-1),"")</f>
        <v/>
      </c>
      <c r="V15" s="51" t="str">
        <f>IFERROR(INDEX(总课程表!V:V,MATCH($A15,总课程表!V:V,0)-1)&amp;CHAR(10)&amp;INDEX(总课程表!$A:$A,MATCH($A15,总课程表!V:V,0)-1),"")</f>
        <v>体育
九5</v>
      </c>
      <c r="W15" s="49" t="str">
        <f>IFERROR(INDEX(总课程表!W:W,MATCH($A15,总课程表!W:W,0)-1)&amp;CHAR(10)&amp;INDEX(总课程表!$A:$A,MATCH($A15,总课程表!W:W,0)-1),"")</f>
        <v/>
      </c>
      <c r="X15" s="49" t="str">
        <f t="array" ref="X15">IFERROR(IF(OR(A15=走班课),"选修",INDEX(总课程表!X:X,MATCH($A15,总课程表!X:X,0)-1)&amp;CHAR(10)&amp;INDEX(总课程表!$A:$A,MATCH($A15,总课程表!X:X,0)-1)),"")</f>
        <v>选修</v>
      </c>
      <c r="Y15" s="54" t="str">
        <f>IFERROR(INDEX(总课程表!Y:Y,MATCH($A15,总课程表!Y:Y,0)-1)&amp;CHAR(10)&amp;INDEX(总课程表!$A:$A,MATCH($A15,总课程表!Y:Y,0)-1),"")</f>
        <v/>
      </c>
      <c r="Z15" s="51" t="str">
        <f ca="1">IFERROR(INDEX(总课程表!Z:Z,MATCH($A15,总课程表!Z:Z,0)-1)&amp;CHAR(10)&amp;INDEX(总课程表!$A:$A,MATCH($A15,总课程表!Z:Z,0)-1),"")</f>
        <v/>
      </c>
      <c r="AA15" s="49" t="str">
        <f>IFERROR(INDEX(总课程表!AA:AA,MATCH($A15,总课程表!AA:AA,0)-1)&amp;CHAR(10)&amp;INDEX(总课程表!$A:$A,MATCH($A15,总课程表!AA:AA,0)-1),"")</f>
        <v/>
      </c>
      <c r="AB15" s="49" t="str">
        <f>IFERROR(INDEX(总课程表!AB:AB,MATCH($A15,总课程表!AB:AB,0)-1)&amp;CHAR(10)&amp;INDEX(总课程表!$A:$A,MATCH($A15,总课程表!AB:AB,0)-1),"")</f>
        <v/>
      </c>
      <c r="AC15" s="50" t="str">
        <f>IFERROR(INDEX(总课程表!AC:AC,MATCH($A15,总课程表!AC:AC,0)-1)&amp;CHAR(10)&amp;INDEX(总课程表!$A:$A,MATCH($A15,总课程表!AC:AC,0)-1),"")</f>
        <v/>
      </c>
      <c r="AD15" s="51" t="str">
        <f>IFERROR(INDEX(总课程表!AD:AD,MATCH($A15,总课程表!AD:AD,0)-1)&amp;CHAR(10)&amp;INDEX(总课程表!$A:$A,MATCH($A15,总课程表!AD:AD,0)-1),"")</f>
        <v>体育
七3</v>
      </c>
      <c r="AE15" s="49" t="str">
        <f>IFERROR(INDEX(总课程表!AE:AE,MATCH($A15,总课程表!AE:AE,0)-1)&amp;CHAR(10)&amp;INDEX(总课程表!$A:$A,MATCH($A15,总课程表!AE:AE,0)-1),"")</f>
        <v>体育
九6</v>
      </c>
      <c r="AF15" s="49" t="str">
        <f>IFERROR(INDEX(总课程表!AF:AF,MATCH($A15,总课程表!AF:AF,0)-1)&amp;CHAR(10)&amp;INDEX(总课程表!$A:$A,MATCH($A15,总课程表!AF:AF,0)-1),"")</f>
        <v/>
      </c>
      <c r="AG15" s="54" t="str">
        <f>IFERROR(INDEX(总课程表!AG:AG,MATCH($A15,总课程表!AG:AG,0)-1)&amp;CHAR(10)&amp;INDEX(总课程表!$A:$A,MATCH($A15,总课程表!AG:AG,0)-1),"")</f>
        <v/>
      </c>
      <c r="AH15" s="51" t="str">
        <f ca="1">IFERROR(INDEX(总课程表!AH:AH,MATCH($A15,总课程表!AH:AH,0)-1)&amp;CHAR(10)&amp;INDEX(总课程表!$A:$A,MATCH($A15,总课程表!AH:AH,0)-1),"")</f>
        <v/>
      </c>
      <c r="AI15" s="49" t="str">
        <f>IFERROR(INDEX(总课程表!AI:AI,MATCH($A15,总课程表!AI:AI,0)-1)&amp;CHAR(10)&amp;INDEX(总课程表!$A:$A,MATCH($A15,总课程表!AI:AI,0)-1),"")</f>
        <v/>
      </c>
      <c r="AJ15" s="49" t="str">
        <f>IFERROR(INDEX(总课程表!AJ:AJ,MATCH($A15,总课程表!AJ:AJ,0)-1)&amp;CHAR(10)&amp;INDEX(总课程表!$A:$A,MATCH($A15,总课程表!AJ:AJ,0)-1),"")</f>
        <v/>
      </c>
      <c r="AK15" s="50" t="str">
        <f>IFERROR(INDEX(总课程表!AK:AK,MATCH($A15,总课程表!AK:AK,0)-1)&amp;CHAR(10)&amp;INDEX(总课程表!$A:$A,MATCH($A15,总课程表!AK:AK,0)-1),"")</f>
        <v/>
      </c>
      <c r="AL15" s="51" t="str">
        <f>IFERROR(INDEX(总课程表!AL:AL,MATCH($A15,总课程表!AL:AL,0)-1)&amp;CHAR(10)&amp;INDEX(总课程表!$A:$A,MATCH($A15,总课程表!AL:AL,0)-1),"")</f>
        <v>体育
九5</v>
      </c>
      <c r="AM15" s="49" t="str">
        <f>IFERROR(INDEX(总课程表!AM:AM,MATCH($A15,总课程表!AM:AM,0)-1)&amp;CHAR(10)&amp;INDEX(总课程表!$A:$A,MATCH($A15,总课程表!AM:AM,0)-1),"")</f>
        <v>体育
七4</v>
      </c>
      <c r="AN15" s="49" t="str">
        <f>IFERROR(INDEX(总课程表!AN:AN,MATCH($A15,总课程表!AN:AN,0)-1)&amp;CHAR(10)&amp;INDEX(总课程表!$A:$A,MATCH($A15,总课程表!AN:AN,0)-1),"")</f>
        <v/>
      </c>
      <c r="AO15" s="54" t="str">
        <f>IFERROR(INDEX(总课程表!AO:AO,MATCH($A15,总课程表!AO:AO,0)-1)&amp;CHAR(10)&amp;INDEX(总课程表!$A:$A,MATCH($A15,总课程表!AO:AO,0)-1),"")</f>
        <v/>
      </c>
      <c r="AQ15" s="35" t="b">
        <f t="array" aca="1" ref="AQ15" ca="1">SUMPRODUCT((B15:AO15=教师总表0!B15:AO15)*1)=40</f>
        <v>1</v>
      </c>
      <c r="AR15" s="56" t="str">
        <f t="shared" si="1"/>
        <v>丁素娟</v>
      </c>
      <c r="AS15" s="56" t="str">
        <f t="shared" si="0"/>
        <v>丁素娟</v>
      </c>
      <c r="AT15" s="56" t="str">
        <f t="shared" si="0"/>
        <v>丁素娟</v>
      </c>
      <c r="AU15" s="56" t="str">
        <f t="shared" si="0"/>
        <v>丁素娟</v>
      </c>
      <c r="AV15" s="56" t="str">
        <f t="shared" si="0"/>
        <v>丁素娟</v>
      </c>
    </row>
    <row r="16" spans="1:48" ht="22.6" customHeight="1" x14ac:dyDescent="0.15">
      <c r="A16" s="20" t="str">
        <f>教师安排!AI14</f>
        <v>董金弘</v>
      </c>
      <c r="B16" s="48" t="str">
        <f ca="1">IFERROR(INDEX(总课程表!B:B,MATCH($A16,总课程表!B:B,0)-1)&amp;CHAR(10)&amp;INDEX(总课程表!$A:$A,MATCH($A16,总课程表!B:B,0)-1),"")</f>
        <v/>
      </c>
      <c r="C16" s="49" t="str">
        <f>IFERROR(INDEX(总课程表!C:C,MATCH($A16,总课程表!C:C,0)-1)&amp;CHAR(10)&amp;INDEX(总课程表!$A:$A,MATCH($A16,总课程表!C:C,0)-1),"")</f>
        <v/>
      </c>
      <c r="D16" s="49" t="str">
        <f>IFERROR(INDEX(总课程表!D:D,MATCH($A16,总课程表!D:D,0)-1)&amp;CHAR(10)&amp;INDEX(总课程表!$A:$A,MATCH($A16,总课程表!D:D,0)-1),"")</f>
        <v/>
      </c>
      <c r="E16" s="50" t="str">
        <f>IFERROR(INDEX(总课程表!E:E,MATCH($A16,总课程表!E:E,0)-1)&amp;CHAR(10)&amp;INDEX(总课程表!$A:$A,MATCH($A16,总课程表!E:E,0)-1),"")</f>
        <v/>
      </c>
      <c r="F16" s="51" t="str">
        <f>IFERROR(INDEX(总课程表!F:F,MATCH($A16,总课程表!F:F,0)-1)&amp;CHAR(10)&amp;INDEX(总课程表!$A:$A,MATCH($A16,总课程表!F:F,0)-1),"")</f>
        <v>体育
八6</v>
      </c>
      <c r="G16" s="49" t="str">
        <f>IFERROR(INDEX(总课程表!G:G,MATCH($A16,总课程表!G:G,0)-1)&amp;CHAR(10)&amp;INDEX(总课程表!$A:$A,MATCH($A16,总课程表!G:G,0)-1),"")</f>
        <v/>
      </c>
      <c r="H16" s="49" t="str">
        <f>IFERROR(INDEX(总课程表!H:H,MATCH($A16,总课程表!H:H,0)-1)&amp;CHAR(10)&amp;INDEX(总课程表!$A:$A,MATCH($A16,总课程表!H:H,0)-1),"")</f>
        <v>体育
八8</v>
      </c>
      <c r="I16" s="54" t="str">
        <f>IFERROR(INDEX(总课程表!I:I,MATCH($A16,总课程表!I:I,0)-1)&amp;CHAR(10)&amp;INDEX(总课程表!$A:$A,MATCH($A16,总课程表!I:I,0)-1),"")</f>
        <v/>
      </c>
      <c r="J16" s="51" t="str">
        <f ca="1">IFERROR(INDEX(总课程表!J:J,MATCH($A16,总课程表!J:J,0)-1)&amp;CHAR(10)&amp;INDEX(总课程表!$A:$A,MATCH($A16,总课程表!J:J,0)-1),"")</f>
        <v/>
      </c>
      <c r="K16" s="49" t="str">
        <f>IFERROR(INDEX(总课程表!K:K,MATCH($A16,总课程表!K:K,0)-1)&amp;CHAR(10)&amp;INDEX(总课程表!$A:$A,MATCH($A16,总课程表!K:K,0)-1),"")</f>
        <v/>
      </c>
      <c r="L16" s="49" t="str">
        <f>IFERROR(INDEX(总课程表!L:L,MATCH($A16,总课程表!L:L,0)-1)&amp;CHAR(10)&amp;INDEX(总课程表!$A:$A,MATCH($A16,总课程表!L:L,0)-1),"")</f>
        <v/>
      </c>
      <c r="M16" s="50" t="str">
        <f>IFERROR(INDEX(总课程表!M:M,MATCH($A16,总课程表!M:M,0)-1)&amp;CHAR(10)&amp;INDEX(总课程表!$A:$A,MATCH($A16,总课程表!M:M,0)-1),"")</f>
        <v>体育
八7</v>
      </c>
      <c r="N16" s="51" t="str">
        <f>IFERROR(INDEX(总课程表!N:N,MATCH($A16,总课程表!N:N,0)-1)&amp;CHAR(10)&amp;INDEX(总课程表!$A:$A,MATCH($A16,总课程表!N:N,0)-1),"")</f>
        <v>体育
八9</v>
      </c>
      <c r="O16" s="49" t="str">
        <f>IFERROR(INDEX(总课程表!O:O,MATCH($A16,总课程表!O:O,0)-1)&amp;CHAR(10)&amp;INDEX(总课程表!$A:$A,MATCH($A16,总课程表!O:O,0)-1),"")</f>
        <v/>
      </c>
      <c r="P16" s="49" t="str">
        <f>IFERROR(INDEX(总课程表!P:P,MATCH($A16,总课程表!P:P,0)-1)&amp;CHAR(10)&amp;INDEX(总课程表!$A:$A,MATCH($A16,总课程表!P:P,0)-1),"")</f>
        <v>体育
八6</v>
      </c>
      <c r="Q16" s="54" t="str">
        <f>IFERROR(INDEX(总课程表!Q:Q,MATCH($A16,总课程表!Q:Q,0)-1)&amp;CHAR(10)&amp;INDEX(总课程表!$A:$A,MATCH($A16,总课程表!Q:Q,0)-1),"")</f>
        <v/>
      </c>
      <c r="R16" s="51" t="str">
        <f ca="1">IFERROR(INDEX(总课程表!R:R,MATCH($A16,总课程表!R:R,0)-1)&amp;CHAR(10)&amp;INDEX(总课程表!$A:$A,MATCH($A16,总课程表!R:R,0)-1),"")</f>
        <v/>
      </c>
      <c r="S16" s="49" t="str">
        <f>IFERROR(INDEX(总课程表!S:S,MATCH($A16,总课程表!S:S,0)-1)&amp;CHAR(10)&amp;INDEX(总课程表!$A:$A,MATCH($A16,总课程表!S:S,0)-1),"")</f>
        <v/>
      </c>
      <c r="T16" s="49" t="str">
        <f>IFERROR(INDEX(总课程表!T:T,MATCH($A16,总课程表!T:T,0)-1)&amp;CHAR(10)&amp;INDEX(总课程表!$A:$A,MATCH($A16,总课程表!T:T,0)-1),"")</f>
        <v/>
      </c>
      <c r="U16" s="50" t="str">
        <f>IFERROR(INDEX(总课程表!U:U,MATCH($A16,总课程表!U:U,0)-1)&amp;CHAR(10)&amp;INDEX(总课程表!$A:$A,MATCH($A16,总课程表!U:U,0)-1),"")</f>
        <v/>
      </c>
      <c r="V16" s="51" t="str">
        <f>IFERROR(INDEX(总课程表!V:V,MATCH($A16,总课程表!V:V,0)-1)&amp;CHAR(10)&amp;INDEX(总课程表!$A:$A,MATCH($A16,总课程表!V:V,0)-1),"")</f>
        <v>体育
八7</v>
      </c>
      <c r="W16" s="49" t="str">
        <f>IFERROR(INDEX(总课程表!W:W,MATCH($A16,总课程表!W:W,0)-1)&amp;CHAR(10)&amp;INDEX(总课程表!$A:$A,MATCH($A16,总课程表!W:W,0)-1),"")</f>
        <v/>
      </c>
      <c r="X16" s="49" t="str">
        <f t="array" ref="X16">IFERROR(IF(OR(A16=走班课),"选修",INDEX(总课程表!X:X,MATCH($A16,总课程表!X:X,0)-1)&amp;CHAR(10)&amp;INDEX(总课程表!$A:$A,MATCH($A16,总课程表!X:X,0)-1)),"")</f>
        <v>选修</v>
      </c>
      <c r="Y16" s="54" t="str">
        <f>IFERROR(INDEX(总课程表!Y:Y,MATCH($A16,总课程表!Y:Y,0)-1)&amp;CHAR(10)&amp;INDEX(总课程表!$A:$A,MATCH($A16,总课程表!Y:Y,0)-1),"")</f>
        <v/>
      </c>
      <c r="Z16" s="51" t="str">
        <f ca="1">IFERROR(INDEX(总课程表!Z:Z,MATCH($A16,总课程表!Z:Z,0)-1)&amp;CHAR(10)&amp;INDEX(总课程表!$A:$A,MATCH($A16,总课程表!Z:Z,0)-1),"")</f>
        <v/>
      </c>
      <c r="AA16" s="49" t="str">
        <f>IFERROR(INDEX(总课程表!AA:AA,MATCH($A16,总课程表!AA:AA,0)-1)&amp;CHAR(10)&amp;INDEX(总课程表!$A:$A,MATCH($A16,总课程表!AA:AA,0)-1),"")</f>
        <v/>
      </c>
      <c r="AB16" s="49" t="str">
        <f>IFERROR(INDEX(总课程表!AB:AB,MATCH($A16,总课程表!AB:AB,0)-1)&amp;CHAR(10)&amp;INDEX(总课程表!$A:$A,MATCH($A16,总课程表!AB:AB,0)-1),"")</f>
        <v/>
      </c>
      <c r="AC16" s="50" t="str">
        <f>IFERROR(INDEX(总课程表!AC:AC,MATCH($A16,总课程表!AC:AC,0)-1)&amp;CHAR(10)&amp;INDEX(总课程表!$A:$A,MATCH($A16,总课程表!AC:AC,0)-1),"")</f>
        <v>体育
八8</v>
      </c>
      <c r="AD16" s="51" t="str">
        <f>IFERROR(INDEX(总课程表!AD:AD,MATCH($A16,总课程表!AD:AD,0)-1)&amp;CHAR(10)&amp;INDEX(总课程表!$A:$A,MATCH($A16,总课程表!AD:AD,0)-1),"")</f>
        <v>体育
八7</v>
      </c>
      <c r="AE16" s="49" t="str">
        <f>IFERROR(INDEX(总课程表!AE:AE,MATCH($A16,总课程表!AE:AE,0)-1)&amp;CHAR(10)&amp;INDEX(总课程表!$A:$A,MATCH($A16,总课程表!AE:AE,0)-1),"")</f>
        <v/>
      </c>
      <c r="AF16" s="49" t="str">
        <f>IFERROR(INDEX(总课程表!AF:AF,MATCH($A16,总课程表!AF:AF,0)-1)&amp;CHAR(10)&amp;INDEX(总课程表!$A:$A,MATCH($A16,总课程表!AF:AF,0)-1),"")</f>
        <v>体育
八9</v>
      </c>
      <c r="AG16" s="54" t="str">
        <f>IFERROR(INDEX(总课程表!AG:AG,MATCH($A16,总课程表!AG:AG,0)-1)&amp;CHAR(10)&amp;INDEX(总课程表!$A:$A,MATCH($A16,总课程表!AG:AG,0)-1),"")</f>
        <v/>
      </c>
      <c r="AH16" s="51" t="str">
        <f ca="1">IFERROR(INDEX(总课程表!AH:AH,MATCH($A16,总课程表!AH:AH,0)-1)&amp;CHAR(10)&amp;INDEX(总课程表!$A:$A,MATCH($A16,总课程表!AH:AH,0)-1),"")</f>
        <v/>
      </c>
      <c r="AI16" s="49" t="str">
        <f>IFERROR(INDEX(总课程表!AI:AI,MATCH($A16,总课程表!AI:AI,0)-1)&amp;CHAR(10)&amp;INDEX(总课程表!$A:$A,MATCH($A16,总课程表!AI:AI,0)-1),"")</f>
        <v/>
      </c>
      <c r="AJ16" s="49" t="str">
        <f>IFERROR(INDEX(总课程表!AJ:AJ,MATCH($A16,总课程表!AJ:AJ,0)-1)&amp;CHAR(10)&amp;INDEX(总课程表!$A:$A,MATCH($A16,总课程表!AJ:AJ,0)-1),"")</f>
        <v>体育
八6</v>
      </c>
      <c r="AK16" s="50" t="str">
        <f>IFERROR(INDEX(总课程表!AK:AK,MATCH($A16,总课程表!AK:AK,0)-1)&amp;CHAR(10)&amp;INDEX(总课程表!$A:$A,MATCH($A16,总课程表!AK:AK,0)-1),"")</f>
        <v/>
      </c>
      <c r="AL16" s="51" t="str">
        <f>IFERROR(INDEX(总课程表!AL:AL,MATCH($A16,总课程表!AL:AL,0)-1)&amp;CHAR(10)&amp;INDEX(总课程表!$A:$A,MATCH($A16,总课程表!AL:AL,0)-1),"")</f>
        <v>体育
八8</v>
      </c>
      <c r="AM16" s="49" t="str">
        <f>IFERROR(INDEX(总课程表!AM:AM,MATCH($A16,总课程表!AM:AM,0)-1)&amp;CHAR(10)&amp;INDEX(总课程表!$A:$A,MATCH($A16,总课程表!AM:AM,0)-1),"")</f>
        <v/>
      </c>
      <c r="AN16" s="49" t="str">
        <f>IFERROR(INDEX(总课程表!AN:AN,MATCH($A16,总课程表!AN:AN,0)-1)&amp;CHAR(10)&amp;INDEX(总课程表!$A:$A,MATCH($A16,总课程表!AN:AN,0)-1),"")</f>
        <v>体育
八9</v>
      </c>
      <c r="AO16" s="54" t="str">
        <f>IFERROR(INDEX(总课程表!AO:AO,MATCH($A16,总课程表!AO:AO,0)-1)&amp;CHAR(10)&amp;INDEX(总课程表!$A:$A,MATCH($A16,总课程表!AO:AO,0)-1),"")</f>
        <v/>
      </c>
      <c r="AQ16" s="35" t="b">
        <f t="array" aca="1" ref="AQ16" ca="1">SUMPRODUCT((B16:AO16=教师总表0!B16:AO16)*1)=40</f>
        <v>1</v>
      </c>
      <c r="AR16" s="56" t="str">
        <f t="shared" si="1"/>
        <v>董金弘</v>
      </c>
      <c r="AS16" s="56" t="str">
        <f t="shared" si="0"/>
        <v>董金弘</v>
      </c>
      <c r="AT16" s="56" t="str">
        <f t="shared" si="0"/>
        <v>董金弘</v>
      </c>
      <c r="AU16" s="56" t="str">
        <f t="shared" si="0"/>
        <v>董金弘</v>
      </c>
      <c r="AV16" s="56" t="str">
        <f t="shared" si="0"/>
        <v>董金弘</v>
      </c>
    </row>
    <row r="17" spans="1:48" ht="22.6" customHeight="1" x14ac:dyDescent="0.15">
      <c r="A17" s="20" t="str">
        <f>教师安排!AI15</f>
        <v>冯维佳</v>
      </c>
      <c r="B17" s="48" t="str">
        <f ca="1">IFERROR(INDEX(总课程表!B:B,MATCH($A17,总课程表!B:B,0)-1)&amp;CHAR(10)&amp;INDEX(总课程表!$A:$A,MATCH($A17,总课程表!B:B,0)-1),"")</f>
        <v/>
      </c>
      <c r="C17" s="49" t="str">
        <f>IFERROR(INDEX(总课程表!C:C,MATCH($A17,总课程表!C:C,0)-1)&amp;CHAR(10)&amp;INDEX(总课程表!$A:$A,MATCH($A17,总课程表!C:C,0)-1),"")</f>
        <v/>
      </c>
      <c r="D17" s="49" t="str">
        <f>IFERROR(INDEX(总课程表!D:D,MATCH($A17,总课程表!D:D,0)-1)&amp;CHAR(10)&amp;INDEX(总课程表!$A:$A,MATCH($A17,总课程表!D:D,0)-1),"")</f>
        <v/>
      </c>
      <c r="E17" s="50" t="str">
        <f>IFERROR(INDEX(总课程表!E:E,MATCH($A17,总课程表!E:E,0)-1)&amp;CHAR(10)&amp;INDEX(总课程表!$A:$A,MATCH($A17,总课程表!E:E,0)-1),"")</f>
        <v>音乐
七9</v>
      </c>
      <c r="F17" s="51" t="str">
        <f>IFERROR(INDEX(总课程表!F:F,MATCH($A17,总课程表!F:F,0)-1)&amp;CHAR(10)&amp;INDEX(总课程表!$A:$A,MATCH($A17,总课程表!F:F,0)-1),"")</f>
        <v>音乐
七1</v>
      </c>
      <c r="G17" s="49" t="str">
        <f>IFERROR(INDEX(总课程表!G:G,MATCH($A17,总课程表!G:G,0)-1)&amp;CHAR(10)&amp;INDEX(总课程表!$A:$A,MATCH($A17,总课程表!G:G,0)-1),"")</f>
        <v/>
      </c>
      <c r="H17" s="49" t="str">
        <f>IFERROR(INDEX(总课程表!H:H,MATCH($A17,总课程表!H:H,0)-1)&amp;CHAR(10)&amp;INDEX(总课程表!$A:$A,MATCH($A17,总课程表!H:H,0)-1),"")</f>
        <v/>
      </c>
      <c r="I17" s="54" t="str">
        <f>IFERROR(INDEX(总课程表!I:I,MATCH($A17,总课程表!I:I,0)-1)&amp;CHAR(10)&amp;INDEX(总课程表!$A:$A,MATCH($A17,总课程表!I:I,0)-1),"")</f>
        <v/>
      </c>
      <c r="J17" s="51" t="str">
        <f ca="1">IFERROR(INDEX(总课程表!J:J,MATCH($A17,总课程表!J:J,0)-1)&amp;CHAR(10)&amp;INDEX(总课程表!$A:$A,MATCH($A17,总课程表!J:J,0)-1),"")</f>
        <v/>
      </c>
      <c r="K17" s="49" t="str">
        <f>IFERROR(INDEX(总课程表!K:K,MATCH($A17,总课程表!K:K,0)-1)&amp;CHAR(10)&amp;INDEX(总课程表!$A:$A,MATCH($A17,总课程表!K:K,0)-1),"")</f>
        <v/>
      </c>
      <c r="L17" s="49" t="str">
        <f>IFERROR(INDEX(总课程表!L:L,MATCH($A17,总课程表!L:L,0)-1)&amp;CHAR(10)&amp;INDEX(总课程表!$A:$A,MATCH($A17,总课程表!L:L,0)-1),"")</f>
        <v/>
      </c>
      <c r="M17" s="50" t="str">
        <f>IFERROR(INDEX(总课程表!M:M,MATCH($A17,总课程表!M:M,0)-1)&amp;CHAR(10)&amp;INDEX(总课程表!$A:$A,MATCH($A17,总课程表!M:M,0)-1),"")</f>
        <v>音乐
八2</v>
      </c>
      <c r="N17" s="51" t="str">
        <f>IFERROR(INDEX(总课程表!N:N,MATCH($A17,总课程表!N:N,0)-1)&amp;CHAR(10)&amp;INDEX(总课程表!$A:$A,MATCH($A17,总课程表!N:N,0)-1),"")</f>
        <v/>
      </c>
      <c r="O17" s="49" t="str">
        <f>IFERROR(INDEX(总课程表!O:O,MATCH($A17,总课程表!O:O,0)-1)&amp;CHAR(10)&amp;INDEX(总课程表!$A:$A,MATCH($A17,总课程表!O:O,0)-1),"")</f>
        <v>音乐
七2</v>
      </c>
      <c r="P17" s="49" t="str">
        <f>IFERROR(INDEX(总课程表!P:P,MATCH($A17,总课程表!P:P,0)-1)&amp;CHAR(10)&amp;INDEX(总课程表!$A:$A,MATCH($A17,总课程表!P:P,0)-1),"")</f>
        <v/>
      </c>
      <c r="Q17" s="54" t="str">
        <f>IFERROR(INDEX(总课程表!Q:Q,MATCH($A17,总课程表!Q:Q,0)-1)&amp;CHAR(10)&amp;INDEX(总课程表!$A:$A,MATCH($A17,总课程表!Q:Q,0)-1),"")</f>
        <v/>
      </c>
      <c r="R17" s="51" t="str">
        <f ca="1">IFERROR(INDEX(总课程表!R:R,MATCH($A17,总课程表!R:R,0)-1)&amp;CHAR(10)&amp;INDEX(总课程表!$A:$A,MATCH($A17,总课程表!R:R,0)-1),"")</f>
        <v/>
      </c>
      <c r="S17" s="49" t="str">
        <f>IFERROR(INDEX(总课程表!S:S,MATCH($A17,总课程表!S:S,0)-1)&amp;CHAR(10)&amp;INDEX(总课程表!$A:$A,MATCH($A17,总课程表!S:S,0)-1),"")</f>
        <v/>
      </c>
      <c r="T17" s="49" t="str">
        <f>IFERROR(INDEX(总课程表!T:T,MATCH($A17,总课程表!T:T,0)-1)&amp;CHAR(10)&amp;INDEX(总课程表!$A:$A,MATCH($A17,总课程表!T:T,0)-1),"")</f>
        <v/>
      </c>
      <c r="U17" s="50" t="str">
        <f>IFERROR(INDEX(总课程表!U:U,MATCH($A17,总课程表!U:U,0)-1)&amp;CHAR(10)&amp;INDEX(总课程表!$A:$A,MATCH($A17,总课程表!U:U,0)-1),"")</f>
        <v/>
      </c>
      <c r="V17" s="51" t="str">
        <f>IFERROR(INDEX(总课程表!V:V,MATCH($A17,总课程表!V:V,0)-1)&amp;CHAR(10)&amp;INDEX(总课程表!$A:$A,MATCH($A17,总课程表!V:V,0)-1),"")</f>
        <v>音乐
七8</v>
      </c>
      <c r="W17" s="49" t="str">
        <f>IFERROR(INDEX(总课程表!W:W,MATCH($A17,总课程表!W:W,0)-1)&amp;CHAR(10)&amp;INDEX(总课程表!$A:$A,MATCH($A17,总课程表!W:W,0)-1),"")</f>
        <v/>
      </c>
      <c r="X17" s="49" t="str">
        <f t="array" ref="X17">IFERROR(IF(OR(A17=走班课),"选修",INDEX(总课程表!X:X,MATCH($A17,总课程表!X:X,0)-1)&amp;CHAR(10)&amp;INDEX(总课程表!$A:$A,MATCH($A17,总课程表!X:X,0)-1)),"")</f>
        <v/>
      </c>
      <c r="Y17" s="54" t="str">
        <f>IFERROR(INDEX(总课程表!Y:Y,MATCH($A17,总课程表!Y:Y,0)-1)&amp;CHAR(10)&amp;INDEX(总课程表!$A:$A,MATCH($A17,总课程表!Y:Y,0)-1),"")</f>
        <v/>
      </c>
      <c r="Z17" s="51" t="str">
        <f ca="1">IFERROR(INDEX(总课程表!Z:Z,MATCH($A17,总课程表!Z:Z,0)-1)&amp;CHAR(10)&amp;INDEX(总课程表!$A:$A,MATCH($A17,总课程表!Z:Z,0)-1),"")</f>
        <v/>
      </c>
      <c r="AA17" s="49" t="str">
        <f>IFERROR(INDEX(总课程表!AA:AA,MATCH($A17,总课程表!AA:AA,0)-1)&amp;CHAR(10)&amp;INDEX(总课程表!$A:$A,MATCH($A17,总课程表!AA:AA,0)-1),"")</f>
        <v>音乐
七5</v>
      </c>
      <c r="AB17" s="49" t="str">
        <f>IFERROR(INDEX(总课程表!AB:AB,MATCH($A17,总课程表!AB:AB,0)-1)&amp;CHAR(10)&amp;INDEX(总课程表!$A:$A,MATCH($A17,总课程表!AB:AB,0)-1),"")</f>
        <v/>
      </c>
      <c r="AC17" s="50" t="str">
        <f>IFERROR(INDEX(总课程表!AC:AC,MATCH($A17,总课程表!AC:AC,0)-1)&amp;CHAR(10)&amp;INDEX(总课程表!$A:$A,MATCH($A17,总课程表!AC:AC,0)-1),"")</f>
        <v>音乐
七4</v>
      </c>
      <c r="AD17" s="51" t="str">
        <f>IFERROR(INDEX(总课程表!AD:AD,MATCH($A17,总课程表!AD:AD,0)-1)&amp;CHAR(10)&amp;INDEX(总课程表!$A:$A,MATCH($A17,总课程表!AD:AD,0)-1),"")</f>
        <v/>
      </c>
      <c r="AE17" s="49" t="str">
        <f>IFERROR(INDEX(总课程表!AE:AE,MATCH($A17,总课程表!AE:AE,0)-1)&amp;CHAR(10)&amp;INDEX(总课程表!$A:$A,MATCH($A17,总课程表!AE:AE,0)-1),"")</f>
        <v>音乐
八1</v>
      </c>
      <c r="AF17" s="49" t="str">
        <f>IFERROR(INDEX(总课程表!AF:AF,MATCH($A17,总课程表!AF:AF,0)-1)&amp;CHAR(10)&amp;INDEX(总课程表!$A:$A,MATCH($A17,总课程表!AF:AF,0)-1),"")</f>
        <v>音乐
七6</v>
      </c>
      <c r="AG17" s="54" t="str">
        <f>IFERROR(INDEX(总课程表!AG:AG,MATCH($A17,总课程表!AG:AG,0)-1)&amp;CHAR(10)&amp;INDEX(总课程表!$A:$A,MATCH($A17,总课程表!AG:AG,0)-1),"")</f>
        <v/>
      </c>
      <c r="AH17" s="51" t="str">
        <f ca="1">IFERROR(INDEX(总课程表!AH:AH,MATCH($A17,总课程表!AH:AH,0)-1)&amp;CHAR(10)&amp;INDEX(总课程表!$A:$A,MATCH($A17,总课程表!AH:AH,0)-1),"")</f>
        <v/>
      </c>
      <c r="AI17" s="49" t="str">
        <f>IFERROR(INDEX(总课程表!AI:AI,MATCH($A17,总课程表!AI:AI,0)-1)&amp;CHAR(10)&amp;INDEX(总课程表!$A:$A,MATCH($A17,总课程表!AI:AI,0)-1),"")</f>
        <v/>
      </c>
      <c r="AJ17" s="49" t="str">
        <f>IFERROR(INDEX(总课程表!AJ:AJ,MATCH($A17,总课程表!AJ:AJ,0)-1)&amp;CHAR(10)&amp;INDEX(总课程表!$A:$A,MATCH($A17,总课程表!AJ:AJ,0)-1),"")</f>
        <v/>
      </c>
      <c r="AK17" s="50" t="str">
        <f>IFERROR(INDEX(总课程表!AK:AK,MATCH($A17,总课程表!AK:AK,0)-1)&amp;CHAR(10)&amp;INDEX(总课程表!$A:$A,MATCH($A17,总课程表!AK:AK,0)-1),"")</f>
        <v>音乐
七10</v>
      </c>
      <c r="AL17" s="51" t="str">
        <f>IFERROR(INDEX(总课程表!AL:AL,MATCH($A17,总课程表!AL:AL,0)-1)&amp;CHAR(10)&amp;INDEX(总课程表!$A:$A,MATCH($A17,总课程表!AL:AL,0)-1),"")</f>
        <v>音乐
七7</v>
      </c>
      <c r="AM17" s="49" t="str">
        <f>IFERROR(INDEX(总课程表!AM:AM,MATCH($A17,总课程表!AM:AM,0)-1)&amp;CHAR(10)&amp;INDEX(总课程表!$A:$A,MATCH($A17,总课程表!AM:AM,0)-1),"")</f>
        <v/>
      </c>
      <c r="AN17" s="49" t="str">
        <f>IFERROR(INDEX(总课程表!AN:AN,MATCH($A17,总课程表!AN:AN,0)-1)&amp;CHAR(10)&amp;INDEX(总课程表!$A:$A,MATCH($A17,总课程表!AN:AN,0)-1),"")</f>
        <v>音乐
七3</v>
      </c>
      <c r="AO17" s="54" t="str">
        <f>IFERROR(INDEX(总课程表!AO:AO,MATCH($A17,总课程表!AO:AO,0)-1)&amp;CHAR(10)&amp;INDEX(总课程表!$A:$A,MATCH($A17,总课程表!AO:AO,0)-1),"")</f>
        <v/>
      </c>
      <c r="AQ17" s="35" t="b">
        <f t="array" aca="1" ref="AQ17" ca="1">SUMPRODUCT((B17:AO17=教师总表0!B17:AO17)*1)=40</f>
        <v>1</v>
      </c>
      <c r="AR17" s="56" t="str">
        <f t="shared" si="1"/>
        <v>冯维佳</v>
      </c>
      <c r="AS17" s="56" t="str">
        <f t="shared" si="0"/>
        <v>冯维佳</v>
      </c>
      <c r="AT17" s="56" t="str">
        <f t="shared" si="0"/>
        <v>冯维佳</v>
      </c>
      <c r="AU17" s="56" t="str">
        <f t="shared" si="0"/>
        <v>冯维佳</v>
      </c>
      <c r="AV17" s="56" t="str">
        <f t="shared" si="0"/>
        <v>冯维佳</v>
      </c>
    </row>
    <row r="18" spans="1:48" ht="22.6" customHeight="1" x14ac:dyDescent="0.15">
      <c r="A18" s="20" t="str">
        <f>教师安排!AI16</f>
        <v>高亚媛</v>
      </c>
      <c r="B18" s="48" t="str">
        <f ca="1">IFERROR(INDEX(总课程表!B:B,MATCH($A18,总课程表!B:B,0)-1)&amp;CHAR(10)&amp;INDEX(总课程表!$A:$A,MATCH($A18,总课程表!B:B,0)-1),"")</f>
        <v>数学
七8</v>
      </c>
      <c r="C18" s="49" t="str">
        <f>IFERROR(INDEX(总课程表!C:C,MATCH($A18,总课程表!C:C,0)-1)&amp;CHAR(10)&amp;INDEX(总课程表!$A:$A,MATCH($A18,总课程表!C:C,0)-1),"")</f>
        <v>数学
七3</v>
      </c>
      <c r="D18" s="49" t="str">
        <f>IFERROR(INDEX(总课程表!D:D,MATCH($A18,总课程表!D:D,0)-1)&amp;CHAR(10)&amp;INDEX(总课程表!$A:$A,MATCH($A18,总课程表!D:D,0)-1),"")</f>
        <v/>
      </c>
      <c r="E18" s="50" t="str">
        <f>IFERROR(INDEX(总课程表!E:E,MATCH($A18,总课程表!E:E,0)-1)&amp;CHAR(10)&amp;INDEX(总课程表!$A:$A,MATCH($A18,总课程表!E:E,0)-1),"")</f>
        <v/>
      </c>
      <c r="F18" s="51" t="str">
        <f>IFERROR(INDEX(总课程表!F:F,MATCH($A18,总课程表!F:F,0)-1)&amp;CHAR(10)&amp;INDEX(总课程表!$A:$A,MATCH($A18,总课程表!F:F,0)-1),"")</f>
        <v/>
      </c>
      <c r="G18" s="49" t="str">
        <f>IFERROR(INDEX(总课程表!G:G,MATCH($A18,总课程表!G:G,0)-1)&amp;CHAR(10)&amp;INDEX(总课程表!$A:$A,MATCH($A18,总课程表!G:G,0)-1),"")</f>
        <v/>
      </c>
      <c r="H18" s="49" t="str">
        <f>IFERROR(INDEX(总课程表!H:H,MATCH($A18,总课程表!H:H,0)-1)&amp;CHAR(10)&amp;INDEX(总课程表!$A:$A,MATCH($A18,总课程表!H:H,0)-1),"")</f>
        <v/>
      </c>
      <c r="I18" s="54" t="str">
        <f>IFERROR(INDEX(总课程表!I:I,MATCH($A18,总课程表!I:I,0)-1)&amp;CHAR(10)&amp;INDEX(总课程表!$A:$A,MATCH($A18,总课程表!I:I,0)-1),"")</f>
        <v/>
      </c>
      <c r="J18" s="51" t="str">
        <f ca="1">IFERROR(INDEX(总课程表!J:J,MATCH($A18,总课程表!J:J,0)-1)&amp;CHAR(10)&amp;INDEX(总课程表!$A:$A,MATCH($A18,总课程表!J:J,0)-1),"")</f>
        <v>数学
七8</v>
      </c>
      <c r="K18" s="49" t="str">
        <f>IFERROR(INDEX(总课程表!K:K,MATCH($A18,总课程表!K:K,0)-1)&amp;CHAR(10)&amp;INDEX(总课程表!$A:$A,MATCH($A18,总课程表!K:K,0)-1),"")</f>
        <v>数学
七3</v>
      </c>
      <c r="L18" s="49" t="str">
        <f>IFERROR(INDEX(总课程表!L:L,MATCH($A18,总课程表!L:L,0)-1)&amp;CHAR(10)&amp;INDEX(总课程表!$A:$A,MATCH($A18,总课程表!L:L,0)-1),"")</f>
        <v/>
      </c>
      <c r="M18" s="50" t="str">
        <f>IFERROR(INDEX(总课程表!M:M,MATCH($A18,总课程表!M:M,0)-1)&amp;CHAR(10)&amp;INDEX(总课程表!$A:$A,MATCH($A18,总课程表!M:M,0)-1),"")</f>
        <v/>
      </c>
      <c r="N18" s="51" t="str">
        <f>IFERROR(INDEX(总课程表!N:N,MATCH($A18,总课程表!N:N,0)-1)&amp;CHAR(10)&amp;INDEX(总课程表!$A:$A,MATCH($A18,总课程表!N:N,0)-1),"")</f>
        <v>综实
七8</v>
      </c>
      <c r="O18" s="49" t="str">
        <f>IFERROR(INDEX(总课程表!O:O,MATCH($A18,总课程表!O:O,0)-1)&amp;CHAR(10)&amp;INDEX(总课程表!$A:$A,MATCH($A18,总课程表!O:O,0)-1),"")</f>
        <v/>
      </c>
      <c r="P18" s="49" t="str">
        <f>IFERROR(INDEX(总课程表!P:P,MATCH($A18,总课程表!P:P,0)-1)&amp;CHAR(10)&amp;INDEX(总课程表!$A:$A,MATCH($A18,总课程表!P:P,0)-1),"")</f>
        <v/>
      </c>
      <c r="Q18" s="54" t="str">
        <f>IFERROR(INDEX(总课程表!Q:Q,MATCH($A18,总课程表!Q:Q,0)-1)&amp;CHAR(10)&amp;INDEX(总课程表!$A:$A,MATCH($A18,总课程表!Q:Q,0)-1),"")</f>
        <v/>
      </c>
      <c r="R18" s="51" t="str">
        <f ca="1">IFERROR(INDEX(总课程表!R:R,MATCH($A18,总课程表!R:R,0)-1)&amp;CHAR(10)&amp;INDEX(总课程表!$A:$A,MATCH($A18,总课程表!R:R,0)-1),"")</f>
        <v>数学
七3</v>
      </c>
      <c r="S18" s="49" t="str">
        <f>IFERROR(INDEX(总课程表!S:S,MATCH($A18,总课程表!S:S,0)-1)&amp;CHAR(10)&amp;INDEX(总课程表!$A:$A,MATCH($A18,总课程表!S:S,0)-1),"")</f>
        <v/>
      </c>
      <c r="T18" s="49" t="str">
        <f>IFERROR(INDEX(总课程表!T:T,MATCH($A18,总课程表!T:T,0)-1)&amp;CHAR(10)&amp;INDEX(总课程表!$A:$A,MATCH($A18,总课程表!T:T,0)-1),"")</f>
        <v>数学
七8</v>
      </c>
      <c r="U18" s="50" t="str">
        <f>IFERROR(INDEX(总课程表!U:U,MATCH($A18,总课程表!U:U,0)-1)&amp;CHAR(10)&amp;INDEX(总课程表!$A:$A,MATCH($A18,总课程表!U:U,0)-1),"")</f>
        <v/>
      </c>
      <c r="V18" s="51" t="str">
        <f>IFERROR(INDEX(总课程表!V:V,MATCH($A18,总课程表!V:V,0)-1)&amp;CHAR(10)&amp;INDEX(总课程表!$A:$A,MATCH($A18,总课程表!V:V,0)-1),"")</f>
        <v/>
      </c>
      <c r="W18" s="49" t="str">
        <f>IFERROR(INDEX(总课程表!W:W,MATCH($A18,总课程表!W:W,0)-1)&amp;CHAR(10)&amp;INDEX(总课程表!$A:$A,MATCH($A18,总课程表!W:W,0)-1),"")</f>
        <v>班会
七3</v>
      </c>
      <c r="X18" s="49" t="str">
        <f t="array" ref="X18">IFERROR(IF(OR(A18=走班课),"选修",INDEX(总课程表!X:X,MATCH($A18,总课程表!X:X,0)-1)&amp;CHAR(10)&amp;INDEX(总课程表!$A:$A,MATCH($A18,总课程表!X:X,0)-1)),"")</f>
        <v/>
      </c>
      <c r="Y18" s="54" t="str">
        <f>IFERROR(INDEX(总课程表!Y:Y,MATCH($A18,总课程表!Y:Y,0)-1)&amp;CHAR(10)&amp;INDEX(总课程表!$A:$A,MATCH($A18,总课程表!Y:Y,0)-1),"")</f>
        <v/>
      </c>
      <c r="Z18" s="51" t="str">
        <f ca="1">IFERROR(INDEX(总课程表!Z:Z,MATCH($A18,总课程表!Z:Z,0)-1)&amp;CHAR(10)&amp;INDEX(总课程表!$A:$A,MATCH($A18,总课程表!Z:Z,0)-1),"")</f>
        <v>数学
七8</v>
      </c>
      <c r="AA18" s="49" t="str">
        <f>IFERROR(INDEX(总课程表!AA:AA,MATCH($A18,总课程表!AA:AA,0)-1)&amp;CHAR(10)&amp;INDEX(总课程表!$A:$A,MATCH($A18,总课程表!AA:AA,0)-1),"")</f>
        <v/>
      </c>
      <c r="AB18" s="49" t="str">
        <f>IFERROR(INDEX(总课程表!AB:AB,MATCH($A18,总课程表!AB:AB,0)-1)&amp;CHAR(10)&amp;INDEX(总课程表!$A:$A,MATCH($A18,总课程表!AB:AB,0)-1),"")</f>
        <v/>
      </c>
      <c r="AC18" s="50" t="str">
        <f>IFERROR(INDEX(总课程表!AC:AC,MATCH($A18,总课程表!AC:AC,0)-1)&amp;CHAR(10)&amp;INDEX(总课程表!$A:$A,MATCH($A18,总课程表!AC:AC,0)-1),"")</f>
        <v>数学
七3</v>
      </c>
      <c r="AD18" s="51" t="str">
        <f>IFERROR(INDEX(总课程表!AD:AD,MATCH($A18,总课程表!AD:AD,0)-1)&amp;CHAR(10)&amp;INDEX(总课程表!$A:$A,MATCH($A18,总课程表!AD:AD,0)-1),"")</f>
        <v/>
      </c>
      <c r="AE18" s="49" t="str">
        <f>IFERROR(INDEX(总课程表!AE:AE,MATCH($A18,总课程表!AE:AE,0)-1)&amp;CHAR(10)&amp;INDEX(总课程表!$A:$A,MATCH($A18,总课程表!AE:AE,0)-1),"")</f>
        <v/>
      </c>
      <c r="AF18" s="49" t="str">
        <f>IFERROR(INDEX(总课程表!AF:AF,MATCH($A18,总课程表!AF:AF,0)-1)&amp;CHAR(10)&amp;INDEX(总课程表!$A:$A,MATCH($A18,总课程表!AF:AF,0)-1),"")</f>
        <v/>
      </c>
      <c r="AG18" s="54" t="str">
        <f>IFERROR(INDEX(总课程表!AG:AG,MATCH($A18,总课程表!AG:AG,0)-1)&amp;CHAR(10)&amp;INDEX(总课程表!$A:$A,MATCH($A18,总课程表!AG:AG,0)-1),"")</f>
        <v/>
      </c>
      <c r="AH18" s="51" t="str">
        <f ca="1">IFERROR(INDEX(总课程表!AH:AH,MATCH($A18,总课程表!AH:AH,0)-1)&amp;CHAR(10)&amp;INDEX(总课程表!$A:$A,MATCH($A18,总课程表!AH:AH,0)-1),"")</f>
        <v/>
      </c>
      <c r="AI18" s="49" t="str">
        <f>IFERROR(INDEX(总课程表!AI:AI,MATCH($A18,总课程表!AI:AI,0)-1)&amp;CHAR(10)&amp;INDEX(总课程表!$A:$A,MATCH($A18,总课程表!AI:AI,0)-1),"")</f>
        <v>数学
七3</v>
      </c>
      <c r="AJ18" s="49" t="str">
        <f>IFERROR(INDEX(总课程表!AJ:AJ,MATCH($A18,总课程表!AJ:AJ,0)-1)&amp;CHAR(10)&amp;INDEX(总课程表!$A:$A,MATCH($A18,总课程表!AJ:AJ,0)-1),"")</f>
        <v>数学
七8</v>
      </c>
      <c r="AK18" s="50" t="str">
        <f>IFERROR(INDEX(总课程表!AK:AK,MATCH($A18,总课程表!AK:AK,0)-1)&amp;CHAR(10)&amp;INDEX(总课程表!$A:$A,MATCH($A18,总课程表!AK:AK,0)-1),"")</f>
        <v/>
      </c>
      <c r="AL18" s="51" t="str">
        <f>IFERROR(INDEX(总课程表!AL:AL,MATCH($A18,总课程表!AL:AL,0)-1)&amp;CHAR(10)&amp;INDEX(总课程表!$A:$A,MATCH($A18,总课程表!AL:AL,0)-1),"")</f>
        <v>综实
七3</v>
      </c>
      <c r="AM18" s="49" t="str">
        <f>IFERROR(INDEX(总课程表!AM:AM,MATCH($A18,总课程表!AM:AM,0)-1)&amp;CHAR(10)&amp;INDEX(总课程表!$A:$A,MATCH($A18,总课程表!AM:AM,0)-1),"")</f>
        <v/>
      </c>
      <c r="AN18" s="49" t="str">
        <f>IFERROR(INDEX(总课程表!AN:AN,MATCH($A18,总课程表!AN:AN,0)-1)&amp;CHAR(10)&amp;INDEX(总课程表!$A:$A,MATCH($A18,总课程表!AN:AN,0)-1),"")</f>
        <v/>
      </c>
      <c r="AO18" s="54" t="str">
        <f>IFERROR(INDEX(总课程表!AO:AO,MATCH($A18,总课程表!AO:AO,0)-1)&amp;CHAR(10)&amp;INDEX(总课程表!$A:$A,MATCH($A18,总课程表!AO:AO,0)-1),"")</f>
        <v/>
      </c>
      <c r="AQ18" s="35" t="b">
        <f t="array" aca="1" ref="AQ18" ca="1">SUMPRODUCT((B18:AO18=教师总表0!B18:AO18)*1)=40</f>
        <v>1</v>
      </c>
      <c r="AR18" s="56" t="str">
        <f t="shared" si="1"/>
        <v>高亚媛</v>
      </c>
      <c r="AS18" s="56" t="str">
        <f t="shared" si="0"/>
        <v>高亚媛</v>
      </c>
      <c r="AT18" s="56" t="str">
        <f t="shared" si="0"/>
        <v>高亚媛</v>
      </c>
      <c r="AU18" s="56" t="str">
        <f t="shared" si="0"/>
        <v>高亚媛</v>
      </c>
      <c r="AV18" s="56" t="str">
        <f t="shared" si="0"/>
        <v>高亚媛</v>
      </c>
    </row>
    <row r="19" spans="1:48" ht="22.6" customHeight="1" x14ac:dyDescent="0.15">
      <c r="A19" s="20" t="str">
        <f>教师安排!AI17</f>
        <v>戈烙印</v>
      </c>
      <c r="B19" s="48" t="str">
        <f ca="1">IFERROR(INDEX(总课程表!B:B,MATCH($A19,总课程表!B:B,0)-1)&amp;CHAR(10)&amp;INDEX(总课程表!$A:$A,MATCH($A19,总课程表!B:B,0)-1),"")</f>
        <v/>
      </c>
      <c r="C19" s="49" t="str">
        <f>IFERROR(INDEX(总课程表!C:C,MATCH($A19,总课程表!C:C,0)-1)&amp;CHAR(10)&amp;INDEX(总课程表!$A:$A,MATCH($A19,总课程表!C:C,0)-1),"")</f>
        <v/>
      </c>
      <c r="D19" s="49" t="str">
        <f>IFERROR(INDEX(总课程表!D:D,MATCH($A19,总课程表!D:D,0)-1)&amp;CHAR(10)&amp;INDEX(总课程表!$A:$A,MATCH($A19,总课程表!D:D,0)-1),"")</f>
        <v>地理
七6</v>
      </c>
      <c r="E19" s="50" t="str">
        <f>IFERROR(INDEX(总课程表!E:E,MATCH($A19,总课程表!E:E,0)-1)&amp;CHAR(10)&amp;INDEX(总课程表!$A:$A,MATCH($A19,总课程表!E:E,0)-1),"")</f>
        <v>地理
七8</v>
      </c>
      <c r="F19" s="51" t="str">
        <f>IFERROR(INDEX(总课程表!F:F,MATCH($A19,总课程表!F:F,0)-1)&amp;CHAR(10)&amp;INDEX(总课程表!$A:$A,MATCH($A19,总课程表!F:F,0)-1),"")</f>
        <v/>
      </c>
      <c r="G19" s="49" t="str">
        <f>IFERROR(INDEX(总课程表!G:G,MATCH($A19,总课程表!G:G,0)-1)&amp;CHAR(10)&amp;INDEX(总课程表!$A:$A,MATCH($A19,总课程表!G:G,0)-1),"")</f>
        <v>地理
七9</v>
      </c>
      <c r="H19" s="49" t="str">
        <f>IFERROR(INDEX(总课程表!H:H,MATCH($A19,总课程表!H:H,0)-1)&amp;CHAR(10)&amp;INDEX(总课程表!$A:$A,MATCH($A19,总课程表!H:H,0)-1),"")</f>
        <v>地理
七7</v>
      </c>
      <c r="I19" s="54" t="str">
        <f>IFERROR(INDEX(总课程表!I:I,MATCH($A19,总课程表!I:I,0)-1)&amp;CHAR(10)&amp;INDEX(总课程表!$A:$A,MATCH($A19,总课程表!I:I,0)-1),"")</f>
        <v/>
      </c>
      <c r="J19" s="51" t="str">
        <f ca="1">IFERROR(INDEX(总课程表!J:J,MATCH($A19,总课程表!J:J,0)-1)&amp;CHAR(10)&amp;INDEX(总课程表!$A:$A,MATCH($A19,总课程表!J:J,0)-1),"")</f>
        <v/>
      </c>
      <c r="K19" s="49" t="str">
        <f>IFERROR(INDEX(总课程表!K:K,MATCH($A19,总课程表!K:K,0)-1)&amp;CHAR(10)&amp;INDEX(总课程表!$A:$A,MATCH($A19,总课程表!K:K,0)-1),"")</f>
        <v/>
      </c>
      <c r="L19" s="49" t="str">
        <f>IFERROR(INDEX(总课程表!L:L,MATCH($A19,总课程表!L:L,0)-1)&amp;CHAR(10)&amp;INDEX(总课程表!$A:$A,MATCH($A19,总课程表!L:L,0)-1),"")</f>
        <v/>
      </c>
      <c r="M19" s="50" t="str">
        <f>IFERROR(INDEX(总课程表!M:M,MATCH($A19,总课程表!M:M,0)-1)&amp;CHAR(10)&amp;INDEX(总课程表!$A:$A,MATCH($A19,总课程表!M:M,0)-1),"")</f>
        <v/>
      </c>
      <c r="N19" s="51" t="str">
        <f>IFERROR(INDEX(总课程表!N:N,MATCH($A19,总课程表!N:N,0)-1)&amp;CHAR(10)&amp;INDEX(总课程表!$A:$A,MATCH($A19,总课程表!N:N,0)-1),"")</f>
        <v>地理
七6</v>
      </c>
      <c r="O19" s="49" t="str">
        <f>IFERROR(INDEX(总课程表!O:O,MATCH($A19,总课程表!O:O,0)-1)&amp;CHAR(10)&amp;INDEX(总课程表!$A:$A,MATCH($A19,总课程表!O:O,0)-1),"")</f>
        <v/>
      </c>
      <c r="P19" s="49" t="str">
        <f>IFERROR(INDEX(总课程表!P:P,MATCH($A19,总课程表!P:P,0)-1)&amp;CHAR(10)&amp;INDEX(总课程表!$A:$A,MATCH($A19,总课程表!P:P,0)-1),"")</f>
        <v>地理
七4</v>
      </c>
      <c r="Q19" s="54" t="str">
        <f>IFERROR(INDEX(总课程表!Q:Q,MATCH($A19,总课程表!Q:Q,0)-1)&amp;CHAR(10)&amp;INDEX(总课程表!$A:$A,MATCH($A19,总课程表!Q:Q,0)-1),"")</f>
        <v/>
      </c>
      <c r="R19" s="51" t="str">
        <f ca="1">IFERROR(INDEX(总课程表!R:R,MATCH($A19,总课程表!R:R,0)-1)&amp;CHAR(10)&amp;INDEX(总课程表!$A:$A,MATCH($A19,总课程表!R:R,0)-1),"")</f>
        <v/>
      </c>
      <c r="S19" s="49" t="str">
        <f>IFERROR(INDEX(总课程表!S:S,MATCH($A19,总课程表!S:S,0)-1)&amp;CHAR(10)&amp;INDEX(总课程表!$A:$A,MATCH($A19,总课程表!S:S,0)-1),"")</f>
        <v>地理
七4</v>
      </c>
      <c r="T19" s="49" t="str">
        <f>IFERROR(INDEX(总课程表!T:T,MATCH($A19,总课程表!T:T,0)-1)&amp;CHAR(10)&amp;INDEX(总课程表!$A:$A,MATCH($A19,总课程表!T:T,0)-1),"")</f>
        <v/>
      </c>
      <c r="U19" s="50" t="str">
        <f>IFERROR(INDEX(总课程表!U:U,MATCH($A19,总课程表!U:U,0)-1)&amp;CHAR(10)&amp;INDEX(总课程表!$A:$A,MATCH($A19,总课程表!U:U,0)-1),"")</f>
        <v/>
      </c>
      <c r="V19" s="51" t="str">
        <f>IFERROR(INDEX(总课程表!V:V,MATCH($A19,总课程表!V:V,0)-1)&amp;CHAR(10)&amp;INDEX(总课程表!$A:$A,MATCH($A19,总课程表!V:V,0)-1),"")</f>
        <v>地理
七5</v>
      </c>
      <c r="W19" s="49" t="str">
        <f>IFERROR(INDEX(总课程表!W:W,MATCH($A19,总课程表!W:W,0)-1)&amp;CHAR(10)&amp;INDEX(总课程表!$A:$A,MATCH($A19,总课程表!W:W,0)-1),"")</f>
        <v/>
      </c>
      <c r="X19" s="49" t="str">
        <f t="array" ref="X19">IFERROR(IF(OR(A19=走班课),"选修",INDEX(总课程表!X:X,MATCH($A19,总课程表!X:X,0)-1)&amp;CHAR(10)&amp;INDEX(总课程表!$A:$A,MATCH($A19,总课程表!X:X,0)-1)),"")</f>
        <v>选修</v>
      </c>
      <c r="Y19" s="54" t="str">
        <f>IFERROR(INDEX(总课程表!Y:Y,MATCH($A19,总课程表!Y:Y,0)-1)&amp;CHAR(10)&amp;INDEX(总课程表!$A:$A,MATCH($A19,总课程表!Y:Y,0)-1),"")</f>
        <v/>
      </c>
      <c r="Z19" s="51" t="str">
        <f ca="1">IFERROR(INDEX(总课程表!Z:Z,MATCH($A19,总课程表!Z:Z,0)-1)&amp;CHAR(10)&amp;INDEX(总课程表!$A:$A,MATCH($A19,总课程表!Z:Z,0)-1),"")</f>
        <v/>
      </c>
      <c r="AA19" s="49" t="str">
        <f>IFERROR(INDEX(总课程表!AA:AA,MATCH($A19,总课程表!AA:AA,0)-1)&amp;CHAR(10)&amp;INDEX(总课程表!$A:$A,MATCH($A19,总课程表!AA:AA,0)-1),"")</f>
        <v/>
      </c>
      <c r="AB19" s="49" t="str">
        <f>IFERROR(INDEX(总课程表!AB:AB,MATCH($A19,总课程表!AB:AB,0)-1)&amp;CHAR(10)&amp;INDEX(总课程表!$A:$A,MATCH($A19,总课程表!AB:AB,0)-1),"")</f>
        <v>地理
七7</v>
      </c>
      <c r="AC19" s="50" t="str">
        <f>IFERROR(INDEX(总课程表!AC:AC,MATCH($A19,总课程表!AC:AC,0)-1)&amp;CHAR(10)&amp;INDEX(总课程表!$A:$A,MATCH($A19,总课程表!AC:AC,0)-1),"")</f>
        <v/>
      </c>
      <c r="AD19" s="51" t="str">
        <f>IFERROR(INDEX(总课程表!AD:AD,MATCH($A19,总课程表!AD:AD,0)-1)&amp;CHAR(10)&amp;INDEX(总课程表!$A:$A,MATCH($A19,总课程表!AD:AD,0)-1),"")</f>
        <v>地理
七8</v>
      </c>
      <c r="AE19" s="49" t="str">
        <f>IFERROR(INDEX(总课程表!AE:AE,MATCH($A19,总课程表!AE:AE,0)-1)&amp;CHAR(10)&amp;INDEX(总课程表!$A:$A,MATCH($A19,总课程表!AE:AE,0)-1),"")</f>
        <v>地理
七9</v>
      </c>
      <c r="AF19" s="49" t="str">
        <f>IFERROR(INDEX(总课程表!AF:AF,MATCH($A19,总课程表!AF:AF,0)-1)&amp;CHAR(10)&amp;INDEX(总课程表!$A:$A,MATCH($A19,总课程表!AF:AF,0)-1),"")</f>
        <v/>
      </c>
      <c r="AG19" s="54" t="str">
        <f>IFERROR(INDEX(总课程表!AG:AG,MATCH($A19,总课程表!AG:AG,0)-1)&amp;CHAR(10)&amp;INDEX(总课程表!$A:$A,MATCH($A19,总课程表!AG:AG,0)-1),"")</f>
        <v/>
      </c>
      <c r="AH19" s="51" t="str">
        <f ca="1">IFERROR(INDEX(总课程表!AH:AH,MATCH($A19,总课程表!AH:AH,0)-1)&amp;CHAR(10)&amp;INDEX(总课程表!$A:$A,MATCH($A19,总课程表!AH:AH,0)-1),"")</f>
        <v/>
      </c>
      <c r="AI19" s="49" t="str">
        <f>IFERROR(INDEX(总课程表!AI:AI,MATCH($A19,总课程表!AI:AI,0)-1)&amp;CHAR(10)&amp;INDEX(总课程表!$A:$A,MATCH($A19,总课程表!AI:AI,0)-1),"")</f>
        <v/>
      </c>
      <c r="AJ19" s="49" t="str">
        <f>IFERROR(INDEX(总课程表!AJ:AJ,MATCH($A19,总课程表!AJ:AJ,0)-1)&amp;CHAR(10)&amp;INDEX(总课程表!$A:$A,MATCH($A19,总课程表!AJ:AJ,0)-1),"")</f>
        <v/>
      </c>
      <c r="AK19" s="50" t="str">
        <f>IFERROR(INDEX(总课程表!AK:AK,MATCH($A19,总课程表!AK:AK,0)-1)&amp;CHAR(10)&amp;INDEX(总课程表!$A:$A,MATCH($A19,总课程表!AK:AK,0)-1),"")</f>
        <v/>
      </c>
      <c r="AL19" s="51" t="str">
        <f>IFERROR(INDEX(总课程表!AL:AL,MATCH($A19,总课程表!AL:AL,0)-1)&amp;CHAR(10)&amp;INDEX(总课程表!$A:$A,MATCH($A19,总课程表!AL:AL,0)-1),"")</f>
        <v/>
      </c>
      <c r="AM19" s="49" t="str">
        <f>IFERROR(INDEX(总课程表!AM:AM,MATCH($A19,总课程表!AM:AM,0)-1)&amp;CHAR(10)&amp;INDEX(总课程表!$A:$A,MATCH($A19,总课程表!AM:AM,0)-1),"")</f>
        <v/>
      </c>
      <c r="AN19" s="49" t="str">
        <f>IFERROR(INDEX(总课程表!AN:AN,MATCH($A19,总课程表!AN:AN,0)-1)&amp;CHAR(10)&amp;INDEX(总课程表!$A:$A,MATCH($A19,总课程表!AN:AN,0)-1),"")</f>
        <v>地理
七5</v>
      </c>
      <c r="AO19" s="54" t="str">
        <f>IFERROR(INDEX(总课程表!AO:AO,MATCH($A19,总课程表!AO:AO,0)-1)&amp;CHAR(10)&amp;INDEX(总课程表!$A:$A,MATCH($A19,总课程表!AO:AO,0)-1),"")</f>
        <v/>
      </c>
      <c r="AQ19" s="35" t="b">
        <f t="array" aca="1" ref="AQ19" ca="1">SUMPRODUCT((B19:AO19=教师总表0!B19:AO19)*1)=40</f>
        <v>1</v>
      </c>
      <c r="AR19" s="56" t="str">
        <f t="shared" si="1"/>
        <v>戈烙印</v>
      </c>
      <c r="AS19" s="56" t="str">
        <f t="shared" si="0"/>
        <v>戈烙印</v>
      </c>
      <c r="AT19" s="56" t="str">
        <f t="shared" si="0"/>
        <v>戈烙印</v>
      </c>
      <c r="AU19" s="56" t="str">
        <f t="shared" si="0"/>
        <v>戈烙印</v>
      </c>
      <c r="AV19" s="56" t="str">
        <f t="shared" si="0"/>
        <v>戈烙印</v>
      </c>
    </row>
    <row r="20" spans="1:48" ht="22.6" customHeight="1" x14ac:dyDescent="0.15">
      <c r="A20" s="20" t="str">
        <f>教师安排!AI18</f>
        <v>龚纯雅</v>
      </c>
      <c r="B20" s="48" t="str">
        <f ca="1">IFERROR(INDEX(总课程表!B:B,MATCH($A20,总课程表!B:B,0)-1)&amp;CHAR(10)&amp;INDEX(总课程表!$A:$A,MATCH($A20,总课程表!B:B,0)-1),"")</f>
        <v/>
      </c>
      <c r="C20" s="49" t="str">
        <f>IFERROR(INDEX(总课程表!C:C,MATCH($A20,总课程表!C:C,0)-1)&amp;CHAR(10)&amp;INDEX(总课程表!$A:$A,MATCH($A20,总课程表!C:C,0)-1),"")</f>
        <v>数学
八4</v>
      </c>
      <c r="D20" s="49" t="str">
        <f>IFERROR(INDEX(总课程表!D:D,MATCH($A20,总课程表!D:D,0)-1)&amp;CHAR(10)&amp;INDEX(总课程表!$A:$A,MATCH($A20,总课程表!D:D,0)-1),"")</f>
        <v>数学
八2</v>
      </c>
      <c r="E20" s="50" t="str">
        <f>IFERROR(INDEX(总课程表!E:E,MATCH($A20,总课程表!E:E,0)-1)&amp;CHAR(10)&amp;INDEX(总课程表!$A:$A,MATCH($A20,总课程表!E:E,0)-1),"")</f>
        <v/>
      </c>
      <c r="F20" s="51" t="str">
        <f>IFERROR(INDEX(总课程表!F:F,MATCH($A20,总课程表!F:F,0)-1)&amp;CHAR(10)&amp;INDEX(总课程表!$A:$A,MATCH($A20,总课程表!F:F,0)-1),"")</f>
        <v/>
      </c>
      <c r="G20" s="49" t="str">
        <f>IFERROR(INDEX(总课程表!G:G,MATCH($A20,总课程表!G:G,0)-1)&amp;CHAR(10)&amp;INDEX(总课程表!$A:$A,MATCH($A20,总课程表!G:G,0)-1),"")</f>
        <v/>
      </c>
      <c r="H20" s="49" t="str">
        <f>IFERROR(INDEX(总课程表!H:H,MATCH($A20,总课程表!H:H,0)-1)&amp;CHAR(10)&amp;INDEX(总课程表!$A:$A,MATCH($A20,总课程表!H:H,0)-1),"")</f>
        <v/>
      </c>
      <c r="I20" s="54" t="str">
        <f>IFERROR(INDEX(总课程表!I:I,MATCH($A20,总课程表!I:I,0)-1)&amp;CHAR(10)&amp;INDEX(总课程表!$A:$A,MATCH($A20,总课程表!I:I,0)-1),"")</f>
        <v/>
      </c>
      <c r="J20" s="51" t="str">
        <f ca="1">IFERROR(INDEX(总课程表!J:J,MATCH($A20,总课程表!J:J,0)-1)&amp;CHAR(10)&amp;INDEX(总课程表!$A:$A,MATCH($A20,总课程表!J:J,0)-1),"")</f>
        <v>数学
八2</v>
      </c>
      <c r="K20" s="49" t="str">
        <f>IFERROR(INDEX(总课程表!K:K,MATCH($A20,总课程表!K:K,0)-1)&amp;CHAR(10)&amp;INDEX(总课程表!$A:$A,MATCH($A20,总课程表!K:K,0)-1),"")</f>
        <v>数学
八4</v>
      </c>
      <c r="L20" s="49" t="str">
        <f>IFERROR(INDEX(总课程表!L:L,MATCH($A20,总课程表!L:L,0)-1)&amp;CHAR(10)&amp;INDEX(总课程表!$A:$A,MATCH($A20,总课程表!L:L,0)-1),"")</f>
        <v/>
      </c>
      <c r="M20" s="50" t="str">
        <f>IFERROR(INDEX(总课程表!M:M,MATCH($A20,总课程表!M:M,0)-1)&amp;CHAR(10)&amp;INDEX(总课程表!$A:$A,MATCH($A20,总课程表!M:M,0)-1),"")</f>
        <v/>
      </c>
      <c r="N20" s="51" t="str">
        <f>IFERROR(INDEX(总课程表!N:N,MATCH($A20,总课程表!N:N,0)-1)&amp;CHAR(10)&amp;INDEX(总课程表!$A:$A,MATCH($A20,总课程表!N:N,0)-1),"")</f>
        <v/>
      </c>
      <c r="O20" s="49" t="str">
        <f>IFERROR(INDEX(总课程表!O:O,MATCH($A20,总课程表!O:O,0)-1)&amp;CHAR(10)&amp;INDEX(总课程表!$A:$A,MATCH($A20,总课程表!O:O,0)-1),"")</f>
        <v/>
      </c>
      <c r="P20" s="49" t="str">
        <f>IFERROR(INDEX(总课程表!P:P,MATCH($A20,总课程表!P:P,0)-1)&amp;CHAR(10)&amp;INDEX(总课程表!$A:$A,MATCH($A20,总课程表!P:P,0)-1),"")</f>
        <v/>
      </c>
      <c r="Q20" s="54" t="str">
        <f>IFERROR(INDEX(总课程表!Q:Q,MATCH($A20,总课程表!Q:Q,0)-1)&amp;CHAR(10)&amp;INDEX(总课程表!$A:$A,MATCH($A20,总课程表!Q:Q,0)-1),"")</f>
        <v/>
      </c>
      <c r="R20" s="51" t="str">
        <f ca="1">IFERROR(INDEX(总课程表!R:R,MATCH($A20,总课程表!R:R,0)-1)&amp;CHAR(10)&amp;INDEX(总课程表!$A:$A,MATCH($A20,总课程表!R:R,0)-1),"")</f>
        <v>数学
八4</v>
      </c>
      <c r="S20" s="49" t="str">
        <f>IFERROR(INDEX(总课程表!S:S,MATCH($A20,总课程表!S:S,0)-1)&amp;CHAR(10)&amp;INDEX(总课程表!$A:$A,MATCH($A20,总课程表!S:S,0)-1),"")</f>
        <v>数学
八2</v>
      </c>
      <c r="T20" s="49" t="str">
        <f>IFERROR(INDEX(总课程表!T:T,MATCH($A20,总课程表!T:T,0)-1)&amp;CHAR(10)&amp;INDEX(总课程表!$A:$A,MATCH($A20,总课程表!T:T,0)-1),"")</f>
        <v/>
      </c>
      <c r="U20" s="50" t="str">
        <f>IFERROR(INDEX(总课程表!U:U,MATCH($A20,总课程表!U:U,0)-1)&amp;CHAR(10)&amp;INDEX(总课程表!$A:$A,MATCH($A20,总课程表!U:U,0)-1),"")</f>
        <v/>
      </c>
      <c r="V20" s="51" t="str">
        <f>IFERROR(INDEX(总课程表!V:V,MATCH($A20,总课程表!V:V,0)-1)&amp;CHAR(10)&amp;INDEX(总课程表!$A:$A,MATCH($A20,总课程表!V:V,0)-1),"")</f>
        <v/>
      </c>
      <c r="W20" s="49" t="str">
        <f>IFERROR(INDEX(总课程表!W:W,MATCH($A20,总课程表!W:W,0)-1)&amp;CHAR(10)&amp;INDEX(总课程表!$A:$A,MATCH($A20,总课程表!W:W,0)-1),"")</f>
        <v>班会
八2</v>
      </c>
      <c r="X20" s="49" t="str">
        <f t="array" ref="X20">IFERROR(IF(OR(A20=走班课),"选修",INDEX(总课程表!X:X,MATCH($A20,总课程表!X:X,0)-1)&amp;CHAR(10)&amp;INDEX(总课程表!$A:$A,MATCH($A20,总课程表!X:X,0)-1)),"")</f>
        <v/>
      </c>
      <c r="Y20" s="54" t="str">
        <f>IFERROR(INDEX(总课程表!Y:Y,MATCH($A20,总课程表!Y:Y,0)-1)&amp;CHAR(10)&amp;INDEX(总课程表!$A:$A,MATCH($A20,总课程表!Y:Y,0)-1),"")</f>
        <v/>
      </c>
      <c r="Z20" s="51" t="str">
        <f ca="1">IFERROR(INDEX(总课程表!Z:Z,MATCH($A20,总课程表!Z:Z,0)-1)&amp;CHAR(10)&amp;INDEX(总课程表!$A:$A,MATCH($A20,总课程表!Z:Z,0)-1),"")</f>
        <v>数学
八2</v>
      </c>
      <c r="AA20" s="49" t="str">
        <f>IFERROR(INDEX(总课程表!AA:AA,MATCH($A20,总课程表!AA:AA,0)-1)&amp;CHAR(10)&amp;INDEX(总课程表!$A:$A,MATCH($A20,总课程表!AA:AA,0)-1),"")</f>
        <v>数学
八4</v>
      </c>
      <c r="AB20" s="49" t="str">
        <f>IFERROR(INDEX(总课程表!AB:AB,MATCH($A20,总课程表!AB:AB,0)-1)&amp;CHAR(10)&amp;INDEX(总课程表!$A:$A,MATCH($A20,总课程表!AB:AB,0)-1),"")</f>
        <v/>
      </c>
      <c r="AC20" s="50" t="str">
        <f>IFERROR(INDEX(总课程表!AC:AC,MATCH($A20,总课程表!AC:AC,0)-1)&amp;CHAR(10)&amp;INDEX(总课程表!$A:$A,MATCH($A20,总课程表!AC:AC,0)-1),"")</f>
        <v/>
      </c>
      <c r="AD20" s="51" t="str">
        <f>IFERROR(INDEX(总课程表!AD:AD,MATCH($A20,总课程表!AD:AD,0)-1)&amp;CHAR(10)&amp;INDEX(总课程表!$A:$A,MATCH($A20,总课程表!AD:AD,0)-1),"")</f>
        <v/>
      </c>
      <c r="AE20" s="49" t="str">
        <f>IFERROR(INDEX(总课程表!AE:AE,MATCH($A20,总课程表!AE:AE,0)-1)&amp;CHAR(10)&amp;INDEX(总课程表!$A:$A,MATCH($A20,总课程表!AE:AE,0)-1),"")</f>
        <v/>
      </c>
      <c r="AF20" s="49" t="str">
        <f>IFERROR(INDEX(总课程表!AF:AF,MATCH($A20,总课程表!AF:AF,0)-1)&amp;CHAR(10)&amp;INDEX(总课程表!$A:$A,MATCH($A20,总课程表!AF:AF,0)-1),"")</f>
        <v/>
      </c>
      <c r="AG20" s="54" t="str">
        <f>IFERROR(INDEX(总课程表!AG:AG,MATCH($A20,总课程表!AG:AG,0)-1)&amp;CHAR(10)&amp;INDEX(总课程表!$A:$A,MATCH($A20,总课程表!AG:AG,0)-1),"")</f>
        <v/>
      </c>
      <c r="AH20" s="51" t="str">
        <f ca="1">IFERROR(INDEX(总课程表!AH:AH,MATCH($A20,总课程表!AH:AH,0)-1)&amp;CHAR(10)&amp;INDEX(总课程表!$A:$A,MATCH($A20,总课程表!AH:AH,0)-1),"")</f>
        <v>数学
八2</v>
      </c>
      <c r="AI20" s="49" t="str">
        <f>IFERROR(INDEX(总课程表!AI:AI,MATCH($A20,总课程表!AI:AI,0)-1)&amp;CHAR(10)&amp;INDEX(总课程表!$A:$A,MATCH($A20,总课程表!AI:AI,0)-1),"")</f>
        <v/>
      </c>
      <c r="AJ20" s="49" t="str">
        <f>IFERROR(INDEX(总课程表!AJ:AJ,MATCH($A20,总课程表!AJ:AJ,0)-1)&amp;CHAR(10)&amp;INDEX(总课程表!$A:$A,MATCH($A20,总课程表!AJ:AJ,0)-1),"")</f>
        <v/>
      </c>
      <c r="AK20" s="50" t="str">
        <f>IFERROR(INDEX(总课程表!AK:AK,MATCH($A20,总课程表!AK:AK,0)-1)&amp;CHAR(10)&amp;INDEX(总课程表!$A:$A,MATCH($A20,总课程表!AK:AK,0)-1),"")</f>
        <v>数学
八4</v>
      </c>
      <c r="AL20" s="51" t="str">
        <f>IFERROR(INDEX(总课程表!AL:AL,MATCH($A20,总课程表!AL:AL,0)-1)&amp;CHAR(10)&amp;INDEX(总课程表!$A:$A,MATCH($A20,总课程表!AL:AL,0)-1),"")</f>
        <v/>
      </c>
      <c r="AM20" s="49" t="str">
        <f>IFERROR(INDEX(总课程表!AM:AM,MATCH($A20,总课程表!AM:AM,0)-1)&amp;CHAR(10)&amp;INDEX(总课程表!$A:$A,MATCH($A20,总课程表!AM:AM,0)-1),"")</f>
        <v/>
      </c>
      <c r="AN20" s="49" t="str">
        <f>IFERROR(INDEX(总课程表!AN:AN,MATCH($A20,总课程表!AN:AN,0)-1)&amp;CHAR(10)&amp;INDEX(总课程表!$A:$A,MATCH($A20,总课程表!AN:AN,0)-1),"")</f>
        <v/>
      </c>
      <c r="AO20" s="54" t="str">
        <f>IFERROR(INDEX(总课程表!AO:AO,MATCH($A20,总课程表!AO:AO,0)-1)&amp;CHAR(10)&amp;INDEX(总课程表!$A:$A,MATCH($A20,总课程表!AO:AO,0)-1),"")</f>
        <v/>
      </c>
      <c r="AQ20" s="35" t="b">
        <f t="array" aca="1" ref="AQ20" ca="1">SUMPRODUCT((B20:AO20=教师总表0!B20:AO20)*1)=40</f>
        <v>1</v>
      </c>
      <c r="AR20" s="56" t="str">
        <f t="shared" si="1"/>
        <v>龚纯雅</v>
      </c>
      <c r="AS20" s="56" t="str">
        <f t="shared" si="1"/>
        <v>龚纯雅</v>
      </c>
      <c r="AT20" s="56" t="str">
        <f t="shared" si="1"/>
        <v>龚纯雅</v>
      </c>
      <c r="AU20" s="56" t="str">
        <f t="shared" si="1"/>
        <v>龚纯雅</v>
      </c>
      <c r="AV20" s="56" t="str">
        <f t="shared" si="1"/>
        <v>龚纯雅</v>
      </c>
    </row>
    <row r="21" spans="1:48" ht="22.6" customHeight="1" x14ac:dyDescent="0.15">
      <c r="A21" s="20" t="str">
        <f>教师安排!AI19</f>
        <v>顾佳萍</v>
      </c>
      <c r="B21" s="48" t="str">
        <f ca="1">IFERROR(INDEX(总课程表!B:B,MATCH($A21,总课程表!B:B,0)-1)&amp;CHAR(10)&amp;INDEX(总课程表!$A:$A,MATCH($A21,总课程表!B:B,0)-1),"")</f>
        <v>政治
八2</v>
      </c>
      <c r="C21" s="49" t="str">
        <f>IFERROR(INDEX(总课程表!C:C,MATCH($A21,总课程表!C:C,0)-1)&amp;CHAR(10)&amp;INDEX(总课程表!$A:$A,MATCH($A21,总课程表!C:C,0)-1),"")</f>
        <v/>
      </c>
      <c r="D21" s="49" t="str">
        <f>IFERROR(INDEX(总课程表!D:D,MATCH($A21,总课程表!D:D,0)-1)&amp;CHAR(10)&amp;INDEX(总课程表!$A:$A,MATCH($A21,总课程表!D:D,0)-1),"")</f>
        <v>政治
八4</v>
      </c>
      <c r="E21" s="50" t="str">
        <f>IFERROR(INDEX(总课程表!E:E,MATCH($A21,总课程表!E:E,0)-1)&amp;CHAR(10)&amp;INDEX(总课程表!$A:$A,MATCH($A21,总课程表!E:E,0)-1),"")</f>
        <v/>
      </c>
      <c r="F21" s="51" t="str">
        <f>IFERROR(INDEX(总课程表!F:F,MATCH($A21,总课程表!F:F,0)-1)&amp;CHAR(10)&amp;INDEX(总课程表!$A:$A,MATCH($A21,总课程表!F:F,0)-1),"")</f>
        <v/>
      </c>
      <c r="G21" s="49" t="str">
        <f>IFERROR(INDEX(总课程表!G:G,MATCH($A21,总课程表!G:G,0)-1)&amp;CHAR(10)&amp;INDEX(总课程表!$A:$A,MATCH($A21,总课程表!G:G,0)-1),"")</f>
        <v/>
      </c>
      <c r="H21" s="49" t="str">
        <f>IFERROR(INDEX(总课程表!H:H,MATCH($A21,总课程表!H:H,0)-1)&amp;CHAR(10)&amp;INDEX(总课程表!$A:$A,MATCH($A21,总课程表!H:H,0)-1),"")</f>
        <v>政治
八3</v>
      </c>
      <c r="I21" s="54" t="str">
        <f>IFERROR(INDEX(总课程表!I:I,MATCH($A21,总课程表!I:I,0)-1)&amp;CHAR(10)&amp;INDEX(总课程表!$A:$A,MATCH($A21,总课程表!I:I,0)-1),"")</f>
        <v/>
      </c>
      <c r="J21" s="51" t="str">
        <f ca="1">IFERROR(INDEX(总课程表!J:J,MATCH($A21,总课程表!J:J,0)-1)&amp;CHAR(10)&amp;INDEX(总课程表!$A:$A,MATCH($A21,总课程表!J:J,0)-1),"")</f>
        <v/>
      </c>
      <c r="K21" s="49" t="str">
        <f>IFERROR(INDEX(总课程表!K:K,MATCH($A21,总课程表!K:K,0)-1)&amp;CHAR(10)&amp;INDEX(总课程表!$A:$A,MATCH($A21,总课程表!K:K,0)-1),"")</f>
        <v/>
      </c>
      <c r="L21" s="49" t="str">
        <f>IFERROR(INDEX(总课程表!L:L,MATCH($A21,总课程表!L:L,0)-1)&amp;CHAR(10)&amp;INDEX(总课程表!$A:$A,MATCH($A21,总课程表!L:L,0)-1),"")</f>
        <v>政治
八7</v>
      </c>
      <c r="M21" s="50" t="str">
        <f>IFERROR(INDEX(总课程表!M:M,MATCH($A21,总课程表!M:M,0)-1)&amp;CHAR(10)&amp;INDEX(总课程表!$A:$A,MATCH($A21,总课程表!M:M,0)-1),"")</f>
        <v/>
      </c>
      <c r="N21" s="51" t="str">
        <f>IFERROR(INDEX(总课程表!N:N,MATCH($A21,总课程表!N:N,0)-1)&amp;CHAR(10)&amp;INDEX(总课程表!$A:$A,MATCH($A21,总课程表!N:N,0)-1),"")</f>
        <v>政治
八1</v>
      </c>
      <c r="O21" s="49" t="str">
        <f>IFERROR(INDEX(总课程表!O:O,MATCH($A21,总课程表!O:O,0)-1)&amp;CHAR(10)&amp;INDEX(总课程表!$A:$A,MATCH($A21,总课程表!O:O,0)-1),"")</f>
        <v/>
      </c>
      <c r="P21" s="49" t="str">
        <f>IFERROR(INDEX(总课程表!P:P,MATCH($A21,总课程表!P:P,0)-1)&amp;CHAR(10)&amp;INDEX(总课程表!$A:$A,MATCH($A21,总课程表!P:P,0)-1),"")</f>
        <v/>
      </c>
      <c r="Q21" s="54" t="str">
        <f>IFERROR(INDEX(总课程表!Q:Q,MATCH($A21,总课程表!Q:Q,0)-1)&amp;CHAR(10)&amp;INDEX(总课程表!$A:$A,MATCH($A21,总课程表!Q:Q,0)-1),"")</f>
        <v>民族
七4</v>
      </c>
      <c r="R21" s="51" t="str">
        <f ca="1">IFERROR(INDEX(总课程表!R:R,MATCH($A21,总课程表!R:R,0)-1)&amp;CHAR(10)&amp;INDEX(总课程表!$A:$A,MATCH($A21,总课程表!R:R,0)-1),"")</f>
        <v/>
      </c>
      <c r="S21" s="49" t="str">
        <f>IFERROR(INDEX(总课程表!S:S,MATCH($A21,总课程表!S:S,0)-1)&amp;CHAR(10)&amp;INDEX(总课程表!$A:$A,MATCH($A21,总课程表!S:S,0)-1),"")</f>
        <v/>
      </c>
      <c r="T21" s="49" t="str">
        <f>IFERROR(INDEX(总课程表!T:T,MATCH($A21,总课程表!T:T,0)-1)&amp;CHAR(10)&amp;INDEX(总课程表!$A:$A,MATCH($A21,总课程表!T:T,0)-1),"")</f>
        <v/>
      </c>
      <c r="U21" s="50" t="str">
        <f>IFERROR(INDEX(总课程表!U:U,MATCH($A21,总课程表!U:U,0)-1)&amp;CHAR(10)&amp;INDEX(总课程表!$A:$A,MATCH($A21,总课程表!U:U,0)-1),"")</f>
        <v/>
      </c>
      <c r="V21" s="51" t="str">
        <f>IFERROR(INDEX(总课程表!V:V,MATCH($A21,总课程表!V:V,0)-1)&amp;CHAR(10)&amp;INDEX(总课程表!$A:$A,MATCH($A21,总课程表!V:V,0)-1),"")</f>
        <v/>
      </c>
      <c r="W21" s="49" t="str">
        <f>IFERROR(INDEX(总课程表!W:W,MATCH($A21,总课程表!W:W,0)-1)&amp;CHAR(10)&amp;INDEX(总课程表!$A:$A,MATCH($A21,总课程表!W:W,0)-1),"")</f>
        <v/>
      </c>
      <c r="X21" s="49" t="str">
        <f t="array" ref="X21">IFERROR(IF(OR(A21=走班课),"选修",INDEX(总课程表!X:X,MATCH($A21,总课程表!X:X,0)-1)&amp;CHAR(10)&amp;INDEX(总课程表!$A:$A,MATCH($A21,总课程表!X:X,0)-1)),"")</f>
        <v>选修</v>
      </c>
      <c r="Y21" s="54" t="str">
        <f>IFERROR(INDEX(总课程表!Y:Y,MATCH($A21,总课程表!Y:Y,0)-1)&amp;CHAR(10)&amp;INDEX(总课程表!$A:$A,MATCH($A21,总课程表!Y:Y,0)-1),"")</f>
        <v/>
      </c>
      <c r="Z21" s="51" t="str">
        <f ca="1">IFERROR(INDEX(总课程表!Z:Z,MATCH($A21,总课程表!Z:Z,0)-1)&amp;CHAR(10)&amp;INDEX(总课程表!$A:$A,MATCH($A21,总课程表!Z:Z,0)-1),"")</f>
        <v/>
      </c>
      <c r="AA21" s="49" t="str">
        <f>IFERROR(INDEX(总课程表!AA:AA,MATCH($A21,总课程表!AA:AA,0)-1)&amp;CHAR(10)&amp;INDEX(总课程表!$A:$A,MATCH($A21,总课程表!AA:AA,0)-1),"")</f>
        <v/>
      </c>
      <c r="AB21" s="49" t="str">
        <f>IFERROR(INDEX(总课程表!AB:AB,MATCH($A21,总课程表!AB:AB,0)-1)&amp;CHAR(10)&amp;INDEX(总课程表!$A:$A,MATCH($A21,总课程表!AB:AB,0)-1),"")</f>
        <v/>
      </c>
      <c r="AC21" s="50" t="str">
        <f>IFERROR(INDEX(总课程表!AC:AC,MATCH($A21,总课程表!AC:AC,0)-1)&amp;CHAR(10)&amp;INDEX(总课程表!$A:$A,MATCH($A21,总课程表!AC:AC,0)-1),"")</f>
        <v/>
      </c>
      <c r="AD21" s="51" t="str">
        <f>IFERROR(INDEX(总课程表!AD:AD,MATCH($A21,总课程表!AD:AD,0)-1)&amp;CHAR(10)&amp;INDEX(总课程表!$A:$A,MATCH($A21,总课程表!AD:AD,0)-1),"")</f>
        <v>政治
八3</v>
      </c>
      <c r="AE21" s="49" t="str">
        <f>IFERROR(INDEX(总课程表!AE:AE,MATCH($A21,总课程表!AE:AE,0)-1)&amp;CHAR(10)&amp;INDEX(总课程表!$A:$A,MATCH($A21,总课程表!AE:AE,0)-1),"")</f>
        <v>政治
八4</v>
      </c>
      <c r="AF21" s="49" t="str">
        <f>IFERROR(INDEX(总课程表!AF:AF,MATCH($A21,总课程表!AF:AF,0)-1)&amp;CHAR(10)&amp;INDEX(总课程表!$A:$A,MATCH($A21,总课程表!AF:AF,0)-1),"")</f>
        <v/>
      </c>
      <c r="AG21" s="54" t="str">
        <f>IFERROR(INDEX(总课程表!AG:AG,MATCH($A21,总课程表!AG:AG,0)-1)&amp;CHAR(10)&amp;INDEX(总课程表!$A:$A,MATCH($A21,总课程表!AG:AG,0)-1),"")</f>
        <v>民族
七3</v>
      </c>
      <c r="AH21" s="51" t="str">
        <f ca="1">IFERROR(INDEX(总课程表!AH:AH,MATCH($A21,总课程表!AH:AH,0)-1)&amp;CHAR(10)&amp;INDEX(总课程表!$A:$A,MATCH($A21,总课程表!AH:AH,0)-1),"")</f>
        <v/>
      </c>
      <c r="AI21" s="49" t="str">
        <f>IFERROR(INDEX(总课程表!AI:AI,MATCH($A21,总课程表!AI:AI,0)-1)&amp;CHAR(10)&amp;INDEX(总课程表!$A:$A,MATCH($A21,总课程表!AI:AI,0)-1),"")</f>
        <v/>
      </c>
      <c r="AJ21" s="49" t="str">
        <f>IFERROR(INDEX(总课程表!AJ:AJ,MATCH($A21,总课程表!AJ:AJ,0)-1)&amp;CHAR(10)&amp;INDEX(总课程表!$A:$A,MATCH($A21,总课程表!AJ:AJ,0)-1),"")</f>
        <v/>
      </c>
      <c r="AK21" s="50" t="str">
        <f>IFERROR(INDEX(总课程表!AK:AK,MATCH($A21,总课程表!AK:AK,0)-1)&amp;CHAR(10)&amp;INDEX(总课程表!$A:$A,MATCH($A21,总课程表!AK:AK,0)-1),"")</f>
        <v>政治
八2</v>
      </c>
      <c r="AL21" s="51" t="str">
        <f>IFERROR(INDEX(总课程表!AL:AL,MATCH($A21,总课程表!AL:AL,0)-1)&amp;CHAR(10)&amp;INDEX(总课程表!$A:$A,MATCH($A21,总课程表!AL:AL,0)-1),"")</f>
        <v/>
      </c>
      <c r="AM21" s="49" t="str">
        <f>IFERROR(INDEX(总课程表!AM:AM,MATCH($A21,总课程表!AM:AM,0)-1)&amp;CHAR(10)&amp;INDEX(总课程表!$A:$A,MATCH($A21,总课程表!AM:AM,0)-1),"")</f>
        <v>政治
八1</v>
      </c>
      <c r="AN21" s="49" t="str">
        <f>IFERROR(INDEX(总课程表!AN:AN,MATCH($A21,总课程表!AN:AN,0)-1)&amp;CHAR(10)&amp;INDEX(总课程表!$A:$A,MATCH($A21,总课程表!AN:AN,0)-1),"")</f>
        <v>政治
八7</v>
      </c>
      <c r="AO21" s="54" t="str">
        <f>IFERROR(INDEX(总课程表!AO:AO,MATCH($A21,总课程表!AO:AO,0)-1)&amp;CHAR(10)&amp;INDEX(总课程表!$A:$A,MATCH($A21,总课程表!AO:AO,0)-1),"")</f>
        <v/>
      </c>
      <c r="AQ21" s="35" t="b">
        <f t="array" aca="1" ref="AQ21" ca="1">SUMPRODUCT((B21:AO21=教师总表0!B21:AO21)*1)=40</f>
        <v>1</v>
      </c>
      <c r="AR21" s="56" t="str">
        <f t="shared" si="1"/>
        <v>顾佳萍</v>
      </c>
      <c r="AS21" s="56" t="str">
        <f t="shared" si="1"/>
        <v>顾佳萍</v>
      </c>
      <c r="AT21" s="56" t="str">
        <f t="shared" si="1"/>
        <v>顾佳萍</v>
      </c>
      <c r="AU21" s="56" t="str">
        <f t="shared" si="1"/>
        <v>顾佳萍</v>
      </c>
      <c r="AV21" s="56" t="str">
        <f t="shared" si="1"/>
        <v>顾佳萍</v>
      </c>
    </row>
    <row r="22" spans="1:48" ht="22.6" customHeight="1" x14ac:dyDescent="0.15">
      <c r="A22" s="20" t="str">
        <f>教师安排!AI20</f>
        <v>顾淼</v>
      </c>
      <c r="B22" s="48" t="str">
        <f ca="1">IFERROR(INDEX(总课程表!B:B,MATCH($A22,总课程表!B:B,0)-1)&amp;CHAR(10)&amp;INDEX(总课程表!$A:$A,MATCH($A22,总课程表!B:B,0)-1),"")</f>
        <v/>
      </c>
      <c r="C22" s="49" t="str">
        <f>IFERROR(INDEX(总课程表!C:C,MATCH($A22,总课程表!C:C,0)-1)&amp;CHAR(10)&amp;INDEX(总课程表!$A:$A,MATCH($A22,总课程表!C:C,0)-1),"")</f>
        <v/>
      </c>
      <c r="D22" s="49" t="str">
        <f>IFERROR(INDEX(总课程表!D:D,MATCH($A22,总课程表!D:D,0)-1)&amp;CHAR(10)&amp;INDEX(总课程表!$A:$A,MATCH($A22,总课程表!D:D,0)-1),"")</f>
        <v/>
      </c>
      <c r="E22" s="50" t="str">
        <f>IFERROR(INDEX(总课程表!E:E,MATCH($A22,总课程表!E:E,0)-1)&amp;CHAR(10)&amp;INDEX(总课程表!$A:$A,MATCH($A22,总课程表!E:E,0)-1),"")</f>
        <v/>
      </c>
      <c r="F22" s="51" t="str">
        <f>IFERROR(INDEX(总课程表!F:F,MATCH($A22,总课程表!F:F,0)-1)&amp;CHAR(10)&amp;INDEX(总课程表!$A:$A,MATCH($A22,总课程表!F:F,0)-1),"")</f>
        <v/>
      </c>
      <c r="G22" s="49" t="str">
        <f>IFERROR(INDEX(总课程表!G:G,MATCH($A22,总课程表!G:G,0)-1)&amp;CHAR(10)&amp;INDEX(总课程表!$A:$A,MATCH($A22,总课程表!G:G,0)-1),"")</f>
        <v/>
      </c>
      <c r="H22" s="49" t="str">
        <f>IFERROR(INDEX(总课程表!H:H,MATCH($A22,总课程表!H:H,0)-1)&amp;CHAR(10)&amp;INDEX(总课程表!$A:$A,MATCH($A22,总课程表!H:H,0)-1),"")</f>
        <v>地理
七1</v>
      </c>
      <c r="I22" s="54" t="str">
        <f>IFERROR(INDEX(总课程表!I:I,MATCH($A22,总课程表!I:I,0)-1)&amp;CHAR(10)&amp;INDEX(总课程表!$A:$A,MATCH($A22,总课程表!I:I,0)-1),"")</f>
        <v/>
      </c>
      <c r="J22" s="51" t="str">
        <f ca="1">IFERROR(INDEX(总课程表!J:J,MATCH($A22,总课程表!J:J,0)-1)&amp;CHAR(10)&amp;INDEX(总课程表!$A:$A,MATCH($A22,总课程表!J:J,0)-1),"")</f>
        <v/>
      </c>
      <c r="K22" s="49" t="str">
        <f>IFERROR(INDEX(总课程表!K:K,MATCH($A22,总课程表!K:K,0)-1)&amp;CHAR(10)&amp;INDEX(总课程表!$A:$A,MATCH($A22,总课程表!K:K,0)-1),"")</f>
        <v/>
      </c>
      <c r="L22" s="49" t="str">
        <f>IFERROR(INDEX(总课程表!L:L,MATCH($A22,总课程表!L:L,0)-1)&amp;CHAR(10)&amp;INDEX(总课程表!$A:$A,MATCH($A22,总课程表!L:L,0)-1),"")</f>
        <v/>
      </c>
      <c r="M22" s="50" t="str">
        <f>IFERROR(INDEX(总课程表!M:M,MATCH($A22,总课程表!M:M,0)-1)&amp;CHAR(10)&amp;INDEX(总课程表!$A:$A,MATCH($A22,总课程表!M:M,0)-1),"")</f>
        <v/>
      </c>
      <c r="N22" s="51" t="str">
        <f>IFERROR(INDEX(总课程表!N:N,MATCH($A22,总课程表!N:N,0)-1)&amp;CHAR(10)&amp;INDEX(总课程表!$A:$A,MATCH($A22,总课程表!N:N,0)-1),"")</f>
        <v/>
      </c>
      <c r="O22" s="49" t="str">
        <f>IFERROR(INDEX(总课程表!O:O,MATCH($A22,总课程表!O:O,0)-1)&amp;CHAR(10)&amp;INDEX(总课程表!$A:$A,MATCH($A22,总课程表!O:O,0)-1),"")</f>
        <v/>
      </c>
      <c r="P22" s="49" t="str">
        <f>IFERROR(INDEX(总课程表!P:P,MATCH($A22,总课程表!P:P,0)-1)&amp;CHAR(10)&amp;INDEX(总课程表!$A:$A,MATCH($A22,总课程表!P:P,0)-1),"")</f>
        <v/>
      </c>
      <c r="Q22" s="54" t="str">
        <f>IFERROR(INDEX(总课程表!Q:Q,MATCH($A22,总课程表!Q:Q,0)-1)&amp;CHAR(10)&amp;INDEX(总课程表!$A:$A,MATCH($A22,总课程表!Q:Q,0)-1),"")</f>
        <v/>
      </c>
      <c r="R22" s="51" t="str">
        <f ca="1">IFERROR(INDEX(总课程表!R:R,MATCH($A22,总课程表!R:R,0)-1)&amp;CHAR(10)&amp;INDEX(总课程表!$A:$A,MATCH($A22,总课程表!R:R,0)-1),"")</f>
        <v/>
      </c>
      <c r="S22" s="49" t="str">
        <f>IFERROR(INDEX(总课程表!S:S,MATCH($A22,总课程表!S:S,0)-1)&amp;CHAR(10)&amp;INDEX(总课程表!$A:$A,MATCH($A22,总课程表!S:S,0)-1),"")</f>
        <v/>
      </c>
      <c r="T22" s="49" t="str">
        <f>IFERROR(INDEX(总课程表!T:T,MATCH($A22,总课程表!T:T,0)-1)&amp;CHAR(10)&amp;INDEX(总课程表!$A:$A,MATCH($A22,总课程表!T:T,0)-1),"")</f>
        <v/>
      </c>
      <c r="U22" s="50" t="str">
        <f>IFERROR(INDEX(总课程表!U:U,MATCH($A22,总课程表!U:U,0)-1)&amp;CHAR(10)&amp;INDEX(总课程表!$A:$A,MATCH($A22,总课程表!U:U,0)-1),"")</f>
        <v/>
      </c>
      <c r="V22" s="51" t="str">
        <f>IFERROR(INDEX(总课程表!V:V,MATCH($A22,总课程表!V:V,0)-1)&amp;CHAR(10)&amp;INDEX(总课程表!$A:$A,MATCH($A22,总课程表!V:V,0)-1),"")</f>
        <v/>
      </c>
      <c r="W22" s="49" t="str">
        <f>IFERROR(INDEX(总课程表!W:W,MATCH($A22,总课程表!W:W,0)-1)&amp;CHAR(10)&amp;INDEX(总课程表!$A:$A,MATCH($A22,总课程表!W:W,0)-1),"")</f>
        <v/>
      </c>
      <c r="X22" s="49" t="str">
        <f t="array" ref="X22">IFERROR(IF(OR(A22=走班课),"选修",INDEX(总课程表!X:X,MATCH($A22,总课程表!X:X,0)-1)&amp;CHAR(10)&amp;INDEX(总课程表!$A:$A,MATCH($A22,总课程表!X:X,0)-1)),"")</f>
        <v/>
      </c>
      <c r="Y22" s="54" t="str">
        <f>IFERROR(INDEX(总课程表!Y:Y,MATCH($A22,总课程表!Y:Y,0)-1)&amp;CHAR(10)&amp;INDEX(总课程表!$A:$A,MATCH($A22,总课程表!Y:Y,0)-1),"")</f>
        <v/>
      </c>
      <c r="Z22" s="51" t="str">
        <f ca="1">IFERROR(INDEX(总课程表!Z:Z,MATCH($A22,总课程表!Z:Z,0)-1)&amp;CHAR(10)&amp;INDEX(总课程表!$A:$A,MATCH($A22,总课程表!Z:Z,0)-1),"")</f>
        <v/>
      </c>
      <c r="AA22" s="49" t="str">
        <f>IFERROR(INDEX(总课程表!AA:AA,MATCH($A22,总课程表!AA:AA,0)-1)&amp;CHAR(10)&amp;INDEX(总课程表!$A:$A,MATCH($A22,总课程表!AA:AA,0)-1),"")</f>
        <v/>
      </c>
      <c r="AB22" s="49" t="str">
        <f>IFERROR(INDEX(总课程表!AB:AB,MATCH($A22,总课程表!AB:AB,0)-1)&amp;CHAR(10)&amp;INDEX(总课程表!$A:$A,MATCH($A22,总课程表!AB:AB,0)-1),"")</f>
        <v/>
      </c>
      <c r="AC22" s="50" t="str">
        <f>IFERROR(INDEX(总课程表!AC:AC,MATCH($A22,总课程表!AC:AC,0)-1)&amp;CHAR(10)&amp;INDEX(总课程表!$A:$A,MATCH($A22,总课程表!AC:AC,0)-1),"")</f>
        <v/>
      </c>
      <c r="AD22" s="51" t="str">
        <f>IFERROR(INDEX(总课程表!AD:AD,MATCH($A22,总课程表!AD:AD,0)-1)&amp;CHAR(10)&amp;INDEX(总课程表!$A:$A,MATCH($A22,总课程表!AD:AD,0)-1),"")</f>
        <v>地理
七1</v>
      </c>
      <c r="AE22" s="49" t="str">
        <f>IFERROR(INDEX(总课程表!AE:AE,MATCH($A22,总课程表!AE:AE,0)-1)&amp;CHAR(10)&amp;INDEX(总课程表!$A:$A,MATCH($A22,总课程表!AE:AE,0)-1),"")</f>
        <v/>
      </c>
      <c r="AF22" s="49" t="str">
        <f>IFERROR(INDEX(总课程表!AF:AF,MATCH($A22,总课程表!AF:AF,0)-1)&amp;CHAR(10)&amp;INDEX(总课程表!$A:$A,MATCH($A22,总课程表!AF:AF,0)-1),"")</f>
        <v/>
      </c>
      <c r="AG22" s="54" t="str">
        <f>IFERROR(INDEX(总课程表!AG:AG,MATCH($A22,总课程表!AG:AG,0)-1)&amp;CHAR(10)&amp;INDEX(总课程表!$A:$A,MATCH($A22,总课程表!AG:AG,0)-1),"")</f>
        <v/>
      </c>
      <c r="AH22" s="51" t="str">
        <f ca="1">IFERROR(INDEX(总课程表!AH:AH,MATCH($A22,总课程表!AH:AH,0)-1)&amp;CHAR(10)&amp;INDEX(总课程表!$A:$A,MATCH($A22,总课程表!AH:AH,0)-1),"")</f>
        <v/>
      </c>
      <c r="AI22" s="49" t="str">
        <f>IFERROR(INDEX(总课程表!AI:AI,MATCH($A22,总课程表!AI:AI,0)-1)&amp;CHAR(10)&amp;INDEX(总课程表!$A:$A,MATCH($A22,总课程表!AI:AI,0)-1),"")</f>
        <v/>
      </c>
      <c r="AJ22" s="49" t="str">
        <f>IFERROR(INDEX(总课程表!AJ:AJ,MATCH($A22,总课程表!AJ:AJ,0)-1)&amp;CHAR(10)&amp;INDEX(总课程表!$A:$A,MATCH($A22,总课程表!AJ:AJ,0)-1),"")</f>
        <v/>
      </c>
      <c r="AK22" s="50" t="str">
        <f>IFERROR(INDEX(总课程表!AK:AK,MATCH($A22,总课程表!AK:AK,0)-1)&amp;CHAR(10)&amp;INDEX(总课程表!$A:$A,MATCH($A22,总课程表!AK:AK,0)-1),"")</f>
        <v/>
      </c>
      <c r="AL22" s="51" t="str">
        <f>IFERROR(INDEX(总课程表!AL:AL,MATCH($A22,总课程表!AL:AL,0)-1)&amp;CHAR(10)&amp;INDEX(总课程表!$A:$A,MATCH($A22,总课程表!AL:AL,0)-1),"")</f>
        <v/>
      </c>
      <c r="AM22" s="49" t="str">
        <f>IFERROR(INDEX(总课程表!AM:AM,MATCH($A22,总课程表!AM:AM,0)-1)&amp;CHAR(10)&amp;INDEX(总课程表!$A:$A,MATCH($A22,总课程表!AM:AM,0)-1),"")</f>
        <v/>
      </c>
      <c r="AN22" s="49" t="str">
        <f>IFERROR(INDEX(总课程表!AN:AN,MATCH($A22,总课程表!AN:AN,0)-1)&amp;CHAR(10)&amp;INDEX(总课程表!$A:$A,MATCH($A22,总课程表!AN:AN,0)-1),"")</f>
        <v/>
      </c>
      <c r="AO22" s="54" t="str">
        <f>IFERROR(INDEX(总课程表!AO:AO,MATCH($A22,总课程表!AO:AO,0)-1)&amp;CHAR(10)&amp;INDEX(总课程表!$A:$A,MATCH($A22,总课程表!AO:AO,0)-1),"")</f>
        <v/>
      </c>
      <c r="AQ22" s="35" t="b">
        <f t="array" aca="1" ref="AQ22" ca="1">SUMPRODUCT((B22:AO22=教师总表0!B22:AO22)*1)=40</f>
        <v>1</v>
      </c>
      <c r="AR22" s="56" t="str">
        <f t="shared" si="1"/>
        <v>顾淼</v>
      </c>
      <c r="AS22" s="56" t="str">
        <f t="shared" si="1"/>
        <v>顾淼</v>
      </c>
      <c r="AT22" s="56" t="str">
        <f t="shared" si="1"/>
        <v>顾淼</v>
      </c>
      <c r="AU22" s="56" t="str">
        <f t="shared" si="1"/>
        <v>顾淼</v>
      </c>
      <c r="AV22" s="56" t="str">
        <f t="shared" si="1"/>
        <v>顾淼</v>
      </c>
    </row>
    <row r="23" spans="1:48" ht="22.6" customHeight="1" x14ac:dyDescent="0.15">
      <c r="A23" s="20" t="str">
        <f>教师安排!AI21</f>
        <v>顾琴娣</v>
      </c>
      <c r="B23" s="48" t="str">
        <f ca="1">IFERROR(INDEX(总课程表!B:B,MATCH($A23,总课程表!B:B,0)-1)&amp;CHAR(10)&amp;INDEX(总课程表!$A:$A,MATCH($A23,总课程表!B:B,0)-1),"")</f>
        <v/>
      </c>
      <c r="C23" s="49" t="str">
        <f>IFERROR(INDEX(总课程表!C:C,MATCH($A23,总课程表!C:C,0)-1)&amp;CHAR(10)&amp;INDEX(总课程表!$A:$A,MATCH($A23,总课程表!C:C,0)-1),"")</f>
        <v/>
      </c>
      <c r="D23" s="49" t="str">
        <f>IFERROR(INDEX(总课程表!D:D,MATCH($A23,总课程表!D:D,0)-1)&amp;CHAR(10)&amp;INDEX(总课程表!$A:$A,MATCH($A23,总课程表!D:D,0)-1),"")</f>
        <v/>
      </c>
      <c r="E23" s="50" t="str">
        <f>IFERROR(INDEX(总课程表!E:E,MATCH($A23,总课程表!E:E,0)-1)&amp;CHAR(10)&amp;INDEX(总课程表!$A:$A,MATCH($A23,总课程表!E:E,0)-1),"")</f>
        <v/>
      </c>
      <c r="F23" s="51" t="str">
        <f>IFERROR(INDEX(总课程表!F:F,MATCH($A23,总课程表!F:F,0)-1)&amp;CHAR(10)&amp;INDEX(总课程表!$A:$A,MATCH($A23,总课程表!F:F,0)-1),"")</f>
        <v>信息
七9</v>
      </c>
      <c r="G23" s="49" t="str">
        <f>IFERROR(INDEX(总课程表!G:G,MATCH($A23,总课程表!G:G,0)-1)&amp;CHAR(10)&amp;INDEX(总课程表!$A:$A,MATCH($A23,总课程表!G:G,0)-1),"")</f>
        <v/>
      </c>
      <c r="H23" s="49" t="str">
        <f>IFERROR(INDEX(总课程表!H:H,MATCH($A23,总课程表!H:H,0)-1)&amp;CHAR(10)&amp;INDEX(总课程表!$A:$A,MATCH($A23,总课程表!H:H,0)-1),"")</f>
        <v>信息
七10</v>
      </c>
      <c r="I23" s="54" t="str">
        <f>IFERROR(INDEX(总课程表!I:I,MATCH($A23,总课程表!I:I,0)-1)&amp;CHAR(10)&amp;INDEX(总课程表!$A:$A,MATCH($A23,总课程表!I:I,0)-1),"")</f>
        <v/>
      </c>
      <c r="J23" s="51" t="str">
        <f ca="1">IFERROR(INDEX(总课程表!J:J,MATCH($A23,总课程表!J:J,0)-1)&amp;CHAR(10)&amp;INDEX(总课程表!$A:$A,MATCH($A23,总课程表!J:J,0)-1),"")</f>
        <v/>
      </c>
      <c r="K23" s="49" t="str">
        <f>IFERROR(INDEX(总课程表!K:K,MATCH($A23,总课程表!K:K,0)-1)&amp;CHAR(10)&amp;INDEX(总课程表!$A:$A,MATCH($A23,总课程表!K:K,0)-1),"")</f>
        <v/>
      </c>
      <c r="L23" s="49" t="str">
        <f>IFERROR(INDEX(总课程表!L:L,MATCH($A23,总课程表!L:L,0)-1)&amp;CHAR(10)&amp;INDEX(总课程表!$A:$A,MATCH($A23,总课程表!L:L,0)-1),"")</f>
        <v>信息
七8</v>
      </c>
      <c r="M23" s="50" t="str">
        <f>IFERROR(INDEX(总课程表!M:M,MATCH($A23,总课程表!M:M,0)-1)&amp;CHAR(10)&amp;INDEX(总课程表!$A:$A,MATCH($A23,总课程表!M:M,0)-1),"")</f>
        <v/>
      </c>
      <c r="N23" s="51" t="str">
        <f>IFERROR(INDEX(总课程表!N:N,MATCH($A23,总课程表!N:N,0)-1)&amp;CHAR(10)&amp;INDEX(总课程表!$A:$A,MATCH($A23,总课程表!N:N,0)-1),"")</f>
        <v/>
      </c>
      <c r="O23" s="49" t="str">
        <f>IFERROR(INDEX(总课程表!O:O,MATCH($A23,总课程表!O:O,0)-1)&amp;CHAR(10)&amp;INDEX(总课程表!$A:$A,MATCH($A23,总课程表!O:O,0)-1),"")</f>
        <v/>
      </c>
      <c r="P23" s="49" t="str">
        <f>IFERROR(INDEX(总课程表!P:P,MATCH($A23,总课程表!P:P,0)-1)&amp;CHAR(10)&amp;INDEX(总课程表!$A:$A,MATCH($A23,总课程表!P:P,0)-1),"")</f>
        <v>信息
七9</v>
      </c>
      <c r="Q23" s="54" t="str">
        <f>IFERROR(INDEX(总课程表!Q:Q,MATCH($A23,总课程表!Q:Q,0)-1)&amp;CHAR(10)&amp;INDEX(总课程表!$A:$A,MATCH($A23,总课程表!Q:Q,0)-1),"")</f>
        <v/>
      </c>
      <c r="R23" s="51" t="str">
        <f ca="1">IFERROR(INDEX(总课程表!R:R,MATCH($A23,总课程表!R:R,0)-1)&amp;CHAR(10)&amp;INDEX(总课程表!$A:$A,MATCH($A23,总课程表!R:R,0)-1),"")</f>
        <v/>
      </c>
      <c r="S23" s="49" t="str">
        <f>IFERROR(INDEX(总课程表!S:S,MATCH($A23,总课程表!S:S,0)-1)&amp;CHAR(10)&amp;INDEX(总课程表!$A:$A,MATCH($A23,总课程表!S:S,0)-1),"")</f>
        <v/>
      </c>
      <c r="T23" s="49" t="str">
        <f>IFERROR(INDEX(总课程表!T:T,MATCH($A23,总课程表!T:T,0)-1)&amp;CHAR(10)&amp;INDEX(总课程表!$A:$A,MATCH($A23,总课程表!T:T,0)-1),"")</f>
        <v/>
      </c>
      <c r="U23" s="50" t="str">
        <f>IFERROR(INDEX(总课程表!U:U,MATCH($A23,总课程表!U:U,0)-1)&amp;CHAR(10)&amp;INDEX(总课程表!$A:$A,MATCH($A23,总课程表!U:U,0)-1),"")</f>
        <v>信息
七10</v>
      </c>
      <c r="V23" s="51" t="str">
        <f>IFERROR(INDEX(总课程表!V:V,MATCH($A23,总课程表!V:V,0)-1)&amp;CHAR(10)&amp;INDEX(总课程表!$A:$A,MATCH($A23,总课程表!V:V,0)-1),"")</f>
        <v/>
      </c>
      <c r="W23" s="49" t="str">
        <f>IFERROR(INDEX(总课程表!W:W,MATCH($A23,总课程表!W:W,0)-1)&amp;CHAR(10)&amp;INDEX(总课程表!$A:$A,MATCH($A23,总课程表!W:W,0)-1),"")</f>
        <v/>
      </c>
      <c r="X23" s="49" t="str">
        <f t="array" ref="X23">IFERROR(IF(OR(A23=走班课),"选修",INDEX(总课程表!X:X,MATCH($A23,总课程表!X:X,0)-1)&amp;CHAR(10)&amp;INDEX(总课程表!$A:$A,MATCH($A23,总课程表!X:X,0)-1)),"")</f>
        <v/>
      </c>
      <c r="Y23" s="54" t="str">
        <f>IFERROR(INDEX(总课程表!Y:Y,MATCH($A23,总课程表!Y:Y,0)-1)&amp;CHAR(10)&amp;INDEX(总课程表!$A:$A,MATCH($A23,总课程表!Y:Y,0)-1),"")</f>
        <v/>
      </c>
      <c r="Z23" s="51" t="str">
        <f ca="1">IFERROR(INDEX(总课程表!Z:Z,MATCH($A23,总课程表!Z:Z,0)-1)&amp;CHAR(10)&amp;INDEX(总课程表!$A:$A,MATCH($A23,总课程表!Z:Z,0)-1),"")</f>
        <v/>
      </c>
      <c r="AA23" s="49" t="str">
        <f>IFERROR(INDEX(总课程表!AA:AA,MATCH($A23,总课程表!AA:AA,0)-1)&amp;CHAR(10)&amp;INDEX(总课程表!$A:$A,MATCH($A23,总课程表!AA:AA,0)-1),"")</f>
        <v/>
      </c>
      <c r="AB23" s="49" t="str">
        <f>IFERROR(INDEX(总课程表!AB:AB,MATCH($A23,总课程表!AB:AB,0)-1)&amp;CHAR(10)&amp;INDEX(总课程表!$A:$A,MATCH($A23,总课程表!AB:AB,0)-1),"")</f>
        <v/>
      </c>
      <c r="AC23" s="50" t="str">
        <f>IFERROR(INDEX(总课程表!AC:AC,MATCH($A23,总课程表!AC:AC,0)-1)&amp;CHAR(10)&amp;INDEX(总课程表!$A:$A,MATCH($A23,总课程表!AC:AC,0)-1),"")</f>
        <v>信息
七8</v>
      </c>
      <c r="AD23" s="51" t="str">
        <f>IFERROR(INDEX(总课程表!AD:AD,MATCH($A23,总课程表!AD:AD,0)-1)&amp;CHAR(10)&amp;INDEX(总课程表!$A:$A,MATCH($A23,总课程表!AD:AD,0)-1),"")</f>
        <v/>
      </c>
      <c r="AE23" s="49" t="str">
        <f>IFERROR(INDEX(总课程表!AE:AE,MATCH($A23,总课程表!AE:AE,0)-1)&amp;CHAR(10)&amp;INDEX(总课程表!$A:$A,MATCH($A23,总课程表!AE:AE,0)-1),"")</f>
        <v/>
      </c>
      <c r="AF23" s="49" t="str">
        <f>IFERROR(INDEX(总课程表!AF:AF,MATCH($A23,总课程表!AF:AF,0)-1)&amp;CHAR(10)&amp;INDEX(总课程表!$A:$A,MATCH($A23,总课程表!AF:AF,0)-1),"")</f>
        <v/>
      </c>
      <c r="AG23" s="54" t="str">
        <f>IFERROR(INDEX(总课程表!AG:AG,MATCH($A23,总课程表!AG:AG,0)-1)&amp;CHAR(10)&amp;INDEX(总课程表!$A:$A,MATCH($A23,总课程表!AG:AG,0)-1),"")</f>
        <v/>
      </c>
      <c r="AH23" s="51" t="str">
        <f ca="1">IFERROR(INDEX(总课程表!AH:AH,MATCH($A23,总课程表!AH:AH,0)-1)&amp;CHAR(10)&amp;INDEX(总课程表!$A:$A,MATCH($A23,总课程表!AH:AH,0)-1),"")</f>
        <v/>
      </c>
      <c r="AI23" s="49" t="str">
        <f>IFERROR(INDEX(总课程表!AI:AI,MATCH($A23,总课程表!AI:AI,0)-1)&amp;CHAR(10)&amp;INDEX(总课程表!$A:$A,MATCH($A23,总课程表!AI:AI,0)-1),"")</f>
        <v/>
      </c>
      <c r="AJ23" s="49" t="str">
        <f>IFERROR(INDEX(总课程表!AJ:AJ,MATCH($A23,总课程表!AJ:AJ,0)-1)&amp;CHAR(10)&amp;INDEX(总课程表!$A:$A,MATCH($A23,总课程表!AJ:AJ,0)-1),"")</f>
        <v/>
      </c>
      <c r="AK23" s="50" t="str">
        <f>IFERROR(INDEX(总课程表!AK:AK,MATCH($A23,总课程表!AK:AK,0)-1)&amp;CHAR(10)&amp;INDEX(总课程表!$A:$A,MATCH($A23,总课程表!AK:AK,0)-1),"")</f>
        <v/>
      </c>
      <c r="AL23" s="51" t="str">
        <f>IFERROR(INDEX(总课程表!AL:AL,MATCH($A23,总课程表!AL:AL,0)-1)&amp;CHAR(10)&amp;INDEX(总课程表!$A:$A,MATCH($A23,总课程表!AL:AL,0)-1),"")</f>
        <v/>
      </c>
      <c r="AM23" s="49" t="str">
        <f>IFERROR(INDEX(总课程表!AM:AM,MATCH($A23,总课程表!AM:AM,0)-1)&amp;CHAR(10)&amp;INDEX(总课程表!$A:$A,MATCH($A23,总课程表!AM:AM,0)-1),"")</f>
        <v/>
      </c>
      <c r="AN23" s="49" t="str">
        <f>IFERROR(INDEX(总课程表!AN:AN,MATCH($A23,总课程表!AN:AN,0)-1)&amp;CHAR(10)&amp;INDEX(总课程表!$A:$A,MATCH($A23,总课程表!AN:AN,0)-1),"")</f>
        <v/>
      </c>
      <c r="AO23" s="54" t="str">
        <f>IFERROR(INDEX(总课程表!AO:AO,MATCH($A23,总课程表!AO:AO,0)-1)&amp;CHAR(10)&amp;INDEX(总课程表!$A:$A,MATCH($A23,总课程表!AO:AO,0)-1),"")</f>
        <v/>
      </c>
      <c r="AQ23" s="35" t="b">
        <f t="array" aca="1" ref="AQ23" ca="1">SUMPRODUCT((B23:AO23=教师总表0!B23:AO23)*1)=40</f>
        <v>1</v>
      </c>
      <c r="AR23" s="56" t="str">
        <f t="shared" si="1"/>
        <v>顾琴娣</v>
      </c>
      <c r="AS23" s="56" t="str">
        <f t="shared" si="1"/>
        <v>顾琴娣</v>
      </c>
      <c r="AT23" s="56" t="str">
        <f t="shared" si="1"/>
        <v>顾琴娣</v>
      </c>
      <c r="AU23" s="56" t="str">
        <f t="shared" si="1"/>
        <v>顾琴娣</v>
      </c>
      <c r="AV23" s="56" t="str">
        <f t="shared" si="1"/>
        <v>顾琴娣</v>
      </c>
    </row>
    <row r="24" spans="1:48" ht="22.6" customHeight="1" x14ac:dyDescent="0.15">
      <c r="A24" s="20" t="str">
        <f>教师安排!AI22</f>
        <v>顾云中</v>
      </c>
      <c r="B24" s="48" t="str">
        <f ca="1">IFERROR(INDEX(总课程表!B:B,MATCH($A24,总课程表!B:B,0)-1)&amp;CHAR(10)&amp;INDEX(总课程表!$A:$A,MATCH($A24,总课程表!B:B,0)-1),"")</f>
        <v/>
      </c>
      <c r="C24" s="49" t="str">
        <f>IFERROR(INDEX(总课程表!C:C,MATCH($A24,总课程表!C:C,0)-1)&amp;CHAR(10)&amp;INDEX(总课程表!$A:$A,MATCH($A24,总课程表!C:C,0)-1),"")</f>
        <v/>
      </c>
      <c r="D24" s="49" t="str">
        <f>IFERROR(INDEX(总课程表!D:D,MATCH($A24,总课程表!D:D,0)-1)&amp;CHAR(10)&amp;INDEX(总课程表!$A:$A,MATCH($A24,总课程表!D:D,0)-1),"")</f>
        <v/>
      </c>
      <c r="E24" s="50" t="str">
        <f>IFERROR(INDEX(总课程表!E:E,MATCH($A24,总课程表!E:E,0)-1)&amp;CHAR(10)&amp;INDEX(总课程表!$A:$A,MATCH($A24,总课程表!E:E,0)-1),"")</f>
        <v>地理
八7</v>
      </c>
      <c r="F24" s="51" t="str">
        <f>IFERROR(INDEX(总课程表!F:F,MATCH($A24,总课程表!F:F,0)-1)&amp;CHAR(10)&amp;INDEX(总课程表!$A:$A,MATCH($A24,总课程表!F:F,0)-1),"")</f>
        <v>地理
七2</v>
      </c>
      <c r="G24" s="49" t="str">
        <f>IFERROR(INDEX(总课程表!G:G,MATCH($A24,总课程表!G:G,0)-1)&amp;CHAR(10)&amp;INDEX(总课程表!$A:$A,MATCH($A24,总课程表!G:G,0)-1),"")</f>
        <v/>
      </c>
      <c r="H24" s="49" t="str">
        <f>IFERROR(INDEX(总课程表!H:H,MATCH($A24,总课程表!H:H,0)-1)&amp;CHAR(10)&amp;INDEX(总课程表!$A:$A,MATCH($A24,总课程表!H:H,0)-1),"")</f>
        <v>地理
七3</v>
      </c>
      <c r="I24" s="54" t="str">
        <f>IFERROR(INDEX(总课程表!I:I,MATCH($A24,总课程表!I:I,0)-1)&amp;CHAR(10)&amp;INDEX(总课程表!$A:$A,MATCH($A24,总课程表!I:I,0)-1),"")</f>
        <v/>
      </c>
      <c r="J24" s="51" t="str">
        <f ca="1">IFERROR(INDEX(总课程表!J:J,MATCH($A24,总课程表!J:J,0)-1)&amp;CHAR(10)&amp;INDEX(总课程表!$A:$A,MATCH($A24,总课程表!J:J,0)-1),"")</f>
        <v/>
      </c>
      <c r="K24" s="49" t="str">
        <f>IFERROR(INDEX(总课程表!K:K,MATCH($A24,总课程表!K:K,0)-1)&amp;CHAR(10)&amp;INDEX(总课程表!$A:$A,MATCH($A24,总课程表!K:K,0)-1),"")</f>
        <v/>
      </c>
      <c r="L24" s="49" t="str">
        <f>IFERROR(INDEX(总课程表!L:L,MATCH($A24,总课程表!L:L,0)-1)&amp;CHAR(10)&amp;INDEX(总课程表!$A:$A,MATCH($A24,总课程表!L:L,0)-1),"")</f>
        <v/>
      </c>
      <c r="M24" s="50" t="str">
        <f>IFERROR(INDEX(总课程表!M:M,MATCH($A24,总课程表!M:M,0)-1)&amp;CHAR(10)&amp;INDEX(总课程表!$A:$A,MATCH($A24,总课程表!M:M,0)-1),"")</f>
        <v/>
      </c>
      <c r="N24" s="51" t="str">
        <f>IFERROR(INDEX(总课程表!N:N,MATCH($A24,总课程表!N:N,0)-1)&amp;CHAR(10)&amp;INDEX(总课程表!$A:$A,MATCH($A24,总课程表!N:N,0)-1),"")</f>
        <v/>
      </c>
      <c r="O24" s="49" t="str">
        <f>IFERROR(INDEX(总课程表!O:O,MATCH($A24,总课程表!O:O,0)-1)&amp;CHAR(10)&amp;INDEX(总课程表!$A:$A,MATCH($A24,总课程表!O:O,0)-1),"")</f>
        <v>地理
八6</v>
      </c>
      <c r="P24" s="49" t="str">
        <f>IFERROR(INDEX(总课程表!P:P,MATCH($A24,总课程表!P:P,0)-1)&amp;CHAR(10)&amp;INDEX(总课程表!$A:$A,MATCH($A24,总课程表!P:P,0)-1),"")</f>
        <v>地理
八9</v>
      </c>
      <c r="Q24" s="54" t="str">
        <f>IFERROR(INDEX(总课程表!Q:Q,MATCH($A24,总课程表!Q:Q,0)-1)&amp;CHAR(10)&amp;INDEX(总课程表!$A:$A,MATCH($A24,总课程表!Q:Q,0)-1),"")</f>
        <v/>
      </c>
      <c r="R24" s="51" t="str">
        <f ca="1">IFERROR(INDEX(总课程表!R:R,MATCH($A24,总课程表!R:R,0)-1)&amp;CHAR(10)&amp;INDEX(总课程表!$A:$A,MATCH($A24,总课程表!R:R,0)-1),"")</f>
        <v/>
      </c>
      <c r="S24" s="49" t="str">
        <f>IFERROR(INDEX(总课程表!S:S,MATCH($A24,总课程表!S:S,0)-1)&amp;CHAR(10)&amp;INDEX(总课程表!$A:$A,MATCH($A24,总课程表!S:S,0)-1),"")</f>
        <v/>
      </c>
      <c r="T24" s="49" t="str">
        <f>IFERROR(INDEX(总课程表!T:T,MATCH($A24,总课程表!T:T,0)-1)&amp;CHAR(10)&amp;INDEX(总课程表!$A:$A,MATCH($A24,总课程表!T:T,0)-1),"")</f>
        <v/>
      </c>
      <c r="U24" s="50" t="str">
        <f>IFERROR(INDEX(总课程表!U:U,MATCH($A24,总课程表!U:U,0)-1)&amp;CHAR(10)&amp;INDEX(总课程表!$A:$A,MATCH($A24,总课程表!U:U,0)-1),"")</f>
        <v/>
      </c>
      <c r="V24" s="51" t="str">
        <f>IFERROR(INDEX(总课程表!V:V,MATCH($A24,总课程表!V:V,0)-1)&amp;CHAR(10)&amp;INDEX(总课程表!$A:$A,MATCH($A24,总课程表!V:V,0)-1),"")</f>
        <v>地理
八8</v>
      </c>
      <c r="W24" s="49" t="str">
        <f>IFERROR(INDEX(总课程表!W:W,MATCH($A24,总课程表!W:W,0)-1)&amp;CHAR(10)&amp;INDEX(总课程表!$A:$A,MATCH($A24,总课程表!W:W,0)-1),"")</f>
        <v/>
      </c>
      <c r="X24" s="49" t="str">
        <f t="array" ref="X24">IFERROR(IF(OR(A24=走班课),"选修",INDEX(总课程表!X:X,MATCH($A24,总课程表!X:X,0)-1)&amp;CHAR(10)&amp;INDEX(总课程表!$A:$A,MATCH($A24,总课程表!X:X,0)-1)),"")</f>
        <v>选修</v>
      </c>
      <c r="Y24" s="54" t="str">
        <f>IFERROR(INDEX(总课程表!Y:Y,MATCH($A24,总课程表!Y:Y,0)-1)&amp;CHAR(10)&amp;INDEX(总课程表!$A:$A,MATCH($A24,总课程表!Y:Y,0)-1),"")</f>
        <v/>
      </c>
      <c r="Z24" s="51" t="str">
        <f ca="1">IFERROR(INDEX(总课程表!Z:Z,MATCH($A24,总课程表!Z:Z,0)-1)&amp;CHAR(10)&amp;INDEX(总课程表!$A:$A,MATCH($A24,总课程表!Z:Z,0)-1),"")</f>
        <v/>
      </c>
      <c r="AA24" s="49" t="str">
        <f>IFERROR(INDEX(总课程表!AA:AA,MATCH($A24,总课程表!AA:AA,0)-1)&amp;CHAR(10)&amp;INDEX(总课程表!$A:$A,MATCH($A24,总课程表!AA:AA,0)-1),"")</f>
        <v/>
      </c>
      <c r="AB24" s="49" t="str">
        <f>IFERROR(INDEX(总课程表!AB:AB,MATCH($A24,总课程表!AB:AB,0)-1)&amp;CHAR(10)&amp;INDEX(总课程表!$A:$A,MATCH($A24,总课程表!AB:AB,0)-1),"")</f>
        <v>地理
七3</v>
      </c>
      <c r="AC24" s="50" t="str">
        <f>IFERROR(INDEX(总课程表!AC:AC,MATCH($A24,总课程表!AC:AC,0)-1)&amp;CHAR(10)&amp;INDEX(总课程表!$A:$A,MATCH($A24,总课程表!AC:AC,0)-1),"")</f>
        <v/>
      </c>
      <c r="AD24" s="51" t="str">
        <f>IFERROR(INDEX(总课程表!AD:AD,MATCH($A24,总课程表!AD:AD,0)-1)&amp;CHAR(10)&amp;INDEX(总课程表!$A:$A,MATCH($A24,总课程表!AD:AD,0)-1),"")</f>
        <v/>
      </c>
      <c r="AE24" s="49" t="str">
        <f>IFERROR(INDEX(总课程表!AE:AE,MATCH($A24,总课程表!AE:AE,0)-1)&amp;CHAR(10)&amp;INDEX(总课程表!$A:$A,MATCH($A24,总课程表!AE:AE,0)-1),"")</f>
        <v>地理
八7</v>
      </c>
      <c r="AF24" s="49" t="str">
        <f>IFERROR(INDEX(总课程表!AF:AF,MATCH($A24,总课程表!AF:AF,0)-1)&amp;CHAR(10)&amp;INDEX(总课程表!$A:$A,MATCH($A24,总课程表!AF:AF,0)-1),"")</f>
        <v>地理
七2</v>
      </c>
      <c r="AG24" s="54" t="str">
        <f>IFERROR(INDEX(总课程表!AG:AG,MATCH($A24,总课程表!AG:AG,0)-1)&amp;CHAR(10)&amp;INDEX(总课程表!$A:$A,MATCH($A24,总课程表!AG:AG,0)-1),"")</f>
        <v/>
      </c>
      <c r="AH24" s="51" t="str">
        <f ca="1">IFERROR(INDEX(总课程表!AH:AH,MATCH($A24,总课程表!AH:AH,0)-1)&amp;CHAR(10)&amp;INDEX(总课程表!$A:$A,MATCH($A24,总课程表!AH:AH,0)-1),"")</f>
        <v/>
      </c>
      <c r="AI24" s="49" t="str">
        <f>IFERROR(INDEX(总课程表!AI:AI,MATCH($A24,总课程表!AI:AI,0)-1)&amp;CHAR(10)&amp;INDEX(总课程表!$A:$A,MATCH($A24,总课程表!AI:AI,0)-1),"")</f>
        <v/>
      </c>
      <c r="AJ24" s="49" t="str">
        <f>IFERROR(INDEX(总课程表!AJ:AJ,MATCH($A24,总课程表!AJ:AJ,0)-1)&amp;CHAR(10)&amp;INDEX(总课程表!$A:$A,MATCH($A24,总课程表!AJ:AJ,0)-1),"")</f>
        <v/>
      </c>
      <c r="AK24" s="50" t="str">
        <f>IFERROR(INDEX(总课程表!AK:AK,MATCH($A24,总课程表!AK:AK,0)-1)&amp;CHAR(10)&amp;INDEX(总课程表!$A:$A,MATCH($A24,总课程表!AK:AK,0)-1),"")</f>
        <v>地理
八9</v>
      </c>
      <c r="AL24" s="51" t="str">
        <f>IFERROR(INDEX(总课程表!AL:AL,MATCH($A24,总课程表!AL:AL,0)-1)&amp;CHAR(10)&amp;INDEX(总课程表!$A:$A,MATCH($A24,总课程表!AL:AL,0)-1),"")</f>
        <v/>
      </c>
      <c r="AM24" s="49" t="str">
        <f>IFERROR(INDEX(总课程表!AM:AM,MATCH($A24,总课程表!AM:AM,0)-1)&amp;CHAR(10)&amp;INDEX(总课程表!$A:$A,MATCH($A24,总课程表!AM:AM,0)-1),"")</f>
        <v>地理
八6</v>
      </c>
      <c r="AN24" s="49" t="str">
        <f>IFERROR(INDEX(总课程表!AN:AN,MATCH($A24,总课程表!AN:AN,0)-1)&amp;CHAR(10)&amp;INDEX(总课程表!$A:$A,MATCH($A24,总课程表!AN:AN,0)-1),"")</f>
        <v>地理
八8</v>
      </c>
      <c r="AO24" s="54" t="str">
        <f>IFERROR(INDEX(总课程表!AO:AO,MATCH($A24,总课程表!AO:AO,0)-1)&amp;CHAR(10)&amp;INDEX(总课程表!$A:$A,MATCH($A24,总课程表!AO:AO,0)-1),"")</f>
        <v/>
      </c>
      <c r="AQ24" s="35" t="b">
        <f t="array" aca="1" ref="AQ24" ca="1">SUMPRODUCT((B24:AO24=教师总表0!B24:AO24)*1)=40</f>
        <v>1</v>
      </c>
      <c r="AR24" s="56" t="str">
        <f t="shared" si="1"/>
        <v>顾云中</v>
      </c>
      <c r="AS24" s="56" t="str">
        <f t="shared" si="1"/>
        <v>顾云中</v>
      </c>
      <c r="AT24" s="56" t="str">
        <f t="shared" si="1"/>
        <v>顾云中</v>
      </c>
      <c r="AU24" s="56" t="str">
        <f t="shared" si="1"/>
        <v>顾云中</v>
      </c>
      <c r="AV24" s="56" t="str">
        <f t="shared" si="1"/>
        <v>顾云中</v>
      </c>
    </row>
    <row r="25" spans="1:48" ht="22.6" customHeight="1" x14ac:dyDescent="0.15">
      <c r="A25" s="20" t="str">
        <f>教师安排!AI23</f>
        <v>郭小敏</v>
      </c>
      <c r="B25" s="48" t="str">
        <f ca="1">IFERROR(INDEX(总课程表!B:B,MATCH($A25,总课程表!B:B,0)-1)&amp;CHAR(10)&amp;INDEX(总课程表!$A:$A,MATCH($A25,总课程表!B:B,0)-1),"")</f>
        <v>外语
八6</v>
      </c>
      <c r="C25" s="49" t="str">
        <f>IFERROR(INDEX(总课程表!C:C,MATCH($A25,总课程表!C:C,0)-1)&amp;CHAR(10)&amp;INDEX(总课程表!$A:$A,MATCH($A25,总课程表!C:C,0)-1),"")</f>
        <v>外语
八5</v>
      </c>
      <c r="D25" s="49" t="str">
        <f>IFERROR(INDEX(总课程表!D:D,MATCH($A25,总课程表!D:D,0)-1)&amp;CHAR(10)&amp;INDEX(总课程表!$A:$A,MATCH($A25,总课程表!D:D,0)-1),"")</f>
        <v/>
      </c>
      <c r="E25" s="50" t="str">
        <f>IFERROR(INDEX(总课程表!E:E,MATCH($A25,总课程表!E:E,0)-1)&amp;CHAR(10)&amp;INDEX(总课程表!$A:$A,MATCH($A25,总课程表!E:E,0)-1),"")</f>
        <v/>
      </c>
      <c r="F25" s="51" t="str">
        <f>IFERROR(INDEX(总课程表!F:F,MATCH($A25,总课程表!F:F,0)-1)&amp;CHAR(10)&amp;INDEX(总课程表!$A:$A,MATCH($A25,总课程表!F:F,0)-1),"")</f>
        <v/>
      </c>
      <c r="G25" s="49" t="str">
        <f>IFERROR(INDEX(总课程表!G:G,MATCH($A25,总课程表!G:G,0)-1)&amp;CHAR(10)&amp;INDEX(总课程表!$A:$A,MATCH($A25,总课程表!G:G,0)-1),"")</f>
        <v/>
      </c>
      <c r="H25" s="49" t="str">
        <f>IFERROR(INDEX(总课程表!H:H,MATCH($A25,总课程表!H:H,0)-1)&amp;CHAR(10)&amp;INDEX(总课程表!$A:$A,MATCH($A25,总课程表!H:H,0)-1),"")</f>
        <v/>
      </c>
      <c r="I25" s="54" t="str">
        <f>IFERROR(INDEX(总课程表!I:I,MATCH($A25,总课程表!I:I,0)-1)&amp;CHAR(10)&amp;INDEX(总课程表!$A:$A,MATCH($A25,总课程表!I:I,0)-1),"")</f>
        <v/>
      </c>
      <c r="J25" s="51" t="str">
        <f ca="1">IFERROR(INDEX(总课程表!J:J,MATCH($A25,总课程表!J:J,0)-1)&amp;CHAR(10)&amp;INDEX(总课程表!$A:$A,MATCH($A25,总课程表!J:J,0)-1),"")</f>
        <v>外语
八5</v>
      </c>
      <c r="K25" s="49" t="str">
        <f>IFERROR(INDEX(总课程表!K:K,MATCH($A25,总课程表!K:K,0)-1)&amp;CHAR(10)&amp;INDEX(总课程表!$A:$A,MATCH($A25,总课程表!K:K,0)-1),"")</f>
        <v/>
      </c>
      <c r="L25" s="49" t="str">
        <f>IFERROR(INDEX(总课程表!L:L,MATCH($A25,总课程表!L:L,0)-1)&amp;CHAR(10)&amp;INDEX(总课程表!$A:$A,MATCH($A25,总课程表!L:L,0)-1),"")</f>
        <v>外语
八6</v>
      </c>
      <c r="M25" s="50" t="str">
        <f>IFERROR(INDEX(总课程表!M:M,MATCH($A25,总课程表!M:M,0)-1)&amp;CHAR(10)&amp;INDEX(总课程表!$A:$A,MATCH($A25,总课程表!M:M,0)-1),"")</f>
        <v/>
      </c>
      <c r="N25" s="51" t="str">
        <f>IFERROR(INDEX(总课程表!N:N,MATCH($A25,总课程表!N:N,0)-1)&amp;CHAR(10)&amp;INDEX(总课程表!$A:$A,MATCH($A25,总课程表!N:N,0)-1),"")</f>
        <v/>
      </c>
      <c r="O25" s="49" t="str">
        <f>IFERROR(INDEX(总课程表!O:O,MATCH($A25,总课程表!O:O,0)-1)&amp;CHAR(10)&amp;INDEX(总课程表!$A:$A,MATCH($A25,总课程表!O:O,0)-1),"")</f>
        <v/>
      </c>
      <c r="P25" s="49" t="str">
        <f>IFERROR(INDEX(总课程表!P:P,MATCH($A25,总课程表!P:P,0)-1)&amp;CHAR(10)&amp;INDEX(总课程表!$A:$A,MATCH($A25,总课程表!P:P,0)-1),"")</f>
        <v/>
      </c>
      <c r="Q25" s="54" t="str">
        <f>IFERROR(INDEX(总课程表!Q:Q,MATCH($A25,总课程表!Q:Q,0)-1)&amp;CHAR(10)&amp;INDEX(总课程表!$A:$A,MATCH($A25,总课程表!Q:Q,0)-1),"")</f>
        <v/>
      </c>
      <c r="R25" s="51" t="str">
        <f ca="1">IFERROR(INDEX(总课程表!R:R,MATCH($A25,总课程表!R:R,0)-1)&amp;CHAR(10)&amp;INDEX(总课程表!$A:$A,MATCH($A25,总课程表!R:R,0)-1),"")</f>
        <v>外语
八5</v>
      </c>
      <c r="S25" s="49" t="str">
        <f>IFERROR(INDEX(总课程表!S:S,MATCH($A25,总课程表!S:S,0)-1)&amp;CHAR(10)&amp;INDEX(总课程表!$A:$A,MATCH($A25,总课程表!S:S,0)-1),"")</f>
        <v/>
      </c>
      <c r="T25" s="49" t="str">
        <f>IFERROR(INDEX(总课程表!T:T,MATCH($A25,总课程表!T:T,0)-1)&amp;CHAR(10)&amp;INDEX(总课程表!$A:$A,MATCH($A25,总课程表!T:T,0)-1),"")</f>
        <v/>
      </c>
      <c r="U25" s="50" t="str">
        <f>IFERROR(INDEX(总课程表!U:U,MATCH($A25,总课程表!U:U,0)-1)&amp;CHAR(10)&amp;INDEX(总课程表!$A:$A,MATCH($A25,总课程表!U:U,0)-1),"")</f>
        <v>地校1
八6</v>
      </c>
      <c r="V25" s="51" t="str">
        <f>IFERROR(INDEX(总课程表!V:V,MATCH($A25,总课程表!V:V,0)-1)&amp;CHAR(10)&amp;INDEX(总课程表!$A:$A,MATCH($A25,总课程表!V:V,0)-1),"")</f>
        <v/>
      </c>
      <c r="W25" s="49" t="str">
        <f>IFERROR(INDEX(总课程表!W:W,MATCH($A25,总课程表!W:W,0)-1)&amp;CHAR(10)&amp;INDEX(总课程表!$A:$A,MATCH($A25,总课程表!W:W,0)-1),"")</f>
        <v>班会
八6</v>
      </c>
      <c r="X25" s="49" t="str">
        <f t="array" ref="X25">IFERROR(IF(OR(A25=走班课),"选修",INDEX(总课程表!X:X,MATCH($A25,总课程表!X:X,0)-1)&amp;CHAR(10)&amp;INDEX(总课程表!$A:$A,MATCH($A25,总课程表!X:X,0)-1)),"")</f>
        <v/>
      </c>
      <c r="Y25" s="54" t="str">
        <f>IFERROR(INDEX(总课程表!Y:Y,MATCH($A25,总课程表!Y:Y,0)-1)&amp;CHAR(10)&amp;INDEX(总课程表!$A:$A,MATCH($A25,总课程表!Y:Y,0)-1),"")</f>
        <v/>
      </c>
      <c r="Z25" s="51" t="str">
        <f ca="1">IFERROR(INDEX(总课程表!Z:Z,MATCH($A25,总课程表!Z:Z,0)-1)&amp;CHAR(10)&amp;INDEX(总课程表!$A:$A,MATCH($A25,总课程表!Z:Z,0)-1),"")</f>
        <v/>
      </c>
      <c r="AA25" s="49" t="str">
        <f>IFERROR(INDEX(总课程表!AA:AA,MATCH($A25,总课程表!AA:AA,0)-1)&amp;CHAR(10)&amp;INDEX(总课程表!$A:$A,MATCH($A25,总课程表!AA:AA,0)-1),"")</f>
        <v/>
      </c>
      <c r="AB25" s="49" t="str">
        <f>IFERROR(INDEX(总课程表!AB:AB,MATCH($A25,总课程表!AB:AB,0)-1)&amp;CHAR(10)&amp;INDEX(总课程表!$A:$A,MATCH($A25,总课程表!AB:AB,0)-1),"")</f>
        <v>外语
八6</v>
      </c>
      <c r="AC25" s="50" t="str">
        <f>IFERROR(INDEX(总课程表!AC:AC,MATCH($A25,总课程表!AC:AC,0)-1)&amp;CHAR(10)&amp;INDEX(总课程表!$A:$A,MATCH($A25,总课程表!AC:AC,0)-1),"")</f>
        <v/>
      </c>
      <c r="AD25" s="51" t="str">
        <f>IFERROR(INDEX(总课程表!AD:AD,MATCH($A25,总课程表!AD:AD,0)-1)&amp;CHAR(10)&amp;INDEX(总课程表!$A:$A,MATCH($A25,总课程表!AD:AD,0)-1),"")</f>
        <v/>
      </c>
      <c r="AE25" s="49" t="str">
        <f>IFERROR(INDEX(总课程表!AE:AE,MATCH($A25,总课程表!AE:AE,0)-1)&amp;CHAR(10)&amp;INDEX(总课程表!$A:$A,MATCH($A25,总课程表!AE:AE,0)-1),"")</f>
        <v/>
      </c>
      <c r="AF25" s="49" t="str">
        <f>IFERROR(INDEX(总课程表!AF:AF,MATCH($A25,总课程表!AF:AF,0)-1)&amp;CHAR(10)&amp;INDEX(总课程表!$A:$A,MATCH($A25,总课程表!AF:AF,0)-1),"")</f>
        <v>地校1
八5</v>
      </c>
      <c r="AG25" s="54" t="str">
        <f>IFERROR(INDEX(总课程表!AG:AG,MATCH($A25,总课程表!AG:AG,0)-1)&amp;CHAR(10)&amp;INDEX(总课程表!$A:$A,MATCH($A25,总课程表!AG:AG,0)-1),"")</f>
        <v/>
      </c>
      <c r="AH25" s="51" t="str">
        <f ca="1">IFERROR(INDEX(总课程表!AH:AH,MATCH($A25,总课程表!AH:AH,0)-1)&amp;CHAR(10)&amp;INDEX(总课程表!$A:$A,MATCH($A25,总课程表!AH:AH,0)-1),"")</f>
        <v/>
      </c>
      <c r="AI25" s="49" t="str">
        <f>IFERROR(INDEX(总课程表!AI:AI,MATCH($A25,总课程表!AI:AI,0)-1)&amp;CHAR(10)&amp;INDEX(总课程表!$A:$A,MATCH($A25,总课程表!AI:AI,0)-1),"")</f>
        <v>外语
八6</v>
      </c>
      <c r="AJ25" s="49" t="str">
        <f>IFERROR(INDEX(总课程表!AJ:AJ,MATCH($A25,总课程表!AJ:AJ,0)-1)&amp;CHAR(10)&amp;INDEX(总课程表!$A:$A,MATCH($A25,总课程表!AJ:AJ,0)-1),"")</f>
        <v/>
      </c>
      <c r="AK25" s="50" t="str">
        <f>IFERROR(INDEX(总课程表!AK:AK,MATCH($A25,总课程表!AK:AK,0)-1)&amp;CHAR(10)&amp;INDEX(总课程表!$A:$A,MATCH($A25,总课程表!AK:AK,0)-1),"")</f>
        <v/>
      </c>
      <c r="AL25" s="51" t="str">
        <f>IFERROR(INDEX(总课程表!AL:AL,MATCH($A25,总课程表!AL:AL,0)-1)&amp;CHAR(10)&amp;INDEX(总课程表!$A:$A,MATCH($A25,总课程表!AL:AL,0)-1),"")</f>
        <v/>
      </c>
      <c r="AM25" s="49" t="str">
        <f>IFERROR(INDEX(总课程表!AM:AM,MATCH($A25,总课程表!AM:AM,0)-1)&amp;CHAR(10)&amp;INDEX(总课程表!$A:$A,MATCH($A25,总课程表!AM:AM,0)-1),"")</f>
        <v>外语
八5</v>
      </c>
      <c r="AN25" s="49" t="str">
        <f>IFERROR(INDEX(总课程表!AN:AN,MATCH($A25,总课程表!AN:AN,0)-1)&amp;CHAR(10)&amp;INDEX(总课程表!$A:$A,MATCH($A25,总课程表!AN:AN,0)-1),"")</f>
        <v/>
      </c>
      <c r="AO25" s="54" t="str">
        <f>IFERROR(INDEX(总课程表!AO:AO,MATCH($A25,总课程表!AO:AO,0)-1)&amp;CHAR(10)&amp;INDEX(总课程表!$A:$A,MATCH($A25,总课程表!AO:AO,0)-1),"")</f>
        <v/>
      </c>
      <c r="AQ25" s="35" t="b">
        <f t="array" aca="1" ref="AQ25" ca="1">SUMPRODUCT((B25:AO25=教师总表0!B25:AO25)*1)=40</f>
        <v>1</v>
      </c>
      <c r="AR25" s="56" t="str">
        <f t="shared" si="1"/>
        <v>郭小敏</v>
      </c>
      <c r="AS25" s="56" t="str">
        <f t="shared" si="1"/>
        <v>郭小敏</v>
      </c>
      <c r="AT25" s="56" t="str">
        <f t="shared" si="1"/>
        <v>郭小敏</v>
      </c>
      <c r="AU25" s="56" t="str">
        <f t="shared" si="1"/>
        <v>郭小敏</v>
      </c>
      <c r="AV25" s="56" t="str">
        <f t="shared" si="1"/>
        <v>郭小敏</v>
      </c>
    </row>
    <row r="26" spans="1:48" ht="22.6" customHeight="1" x14ac:dyDescent="0.15">
      <c r="A26" s="20" t="str">
        <f>教师安排!AI24</f>
        <v>郭玉亚</v>
      </c>
      <c r="B26" s="48" t="str">
        <f ca="1">IFERROR(INDEX(总课程表!B:B,MATCH($A26,总课程表!B:B,0)-1)&amp;CHAR(10)&amp;INDEX(总课程表!$A:$A,MATCH($A26,总课程表!B:B,0)-1),"")</f>
        <v>语文
九10</v>
      </c>
      <c r="C26" s="49" t="str">
        <f>IFERROR(INDEX(总课程表!C:C,MATCH($A26,总课程表!C:C,0)-1)&amp;CHAR(10)&amp;INDEX(总课程表!$A:$A,MATCH($A26,总课程表!C:C,0)-1),"")</f>
        <v/>
      </c>
      <c r="D26" s="49" t="str">
        <f>IFERROR(INDEX(总课程表!D:D,MATCH($A26,总课程表!D:D,0)-1)&amp;CHAR(10)&amp;INDEX(总课程表!$A:$A,MATCH($A26,总课程表!D:D,0)-1),"")</f>
        <v/>
      </c>
      <c r="E26" s="50" t="str">
        <f>IFERROR(INDEX(总课程表!E:E,MATCH($A26,总课程表!E:E,0)-1)&amp;CHAR(10)&amp;INDEX(总课程表!$A:$A,MATCH($A26,总课程表!E:E,0)-1),"")</f>
        <v/>
      </c>
      <c r="F26" s="51" t="str">
        <f>IFERROR(INDEX(总课程表!F:F,MATCH($A26,总课程表!F:F,0)-1)&amp;CHAR(10)&amp;INDEX(总课程表!$A:$A,MATCH($A26,总课程表!F:F,0)-1),"")</f>
        <v>语文
九9</v>
      </c>
      <c r="G26" s="49" t="str">
        <f>IFERROR(INDEX(总课程表!G:G,MATCH($A26,总课程表!G:G,0)-1)&amp;CHAR(10)&amp;INDEX(总课程表!$A:$A,MATCH($A26,总课程表!G:G,0)-1),"")</f>
        <v/>
      </c>
      <c r="H26" s="49" t="str">
        <f>IFERROR(INDEX(总课程表!H:H,MATCH($A26,总课程表!H:H,0)-1)&amp;CHAR(10)&amp;INDEX(总课程表!$A:$A,MATCH($A26,总课程表!H:H,0)-1),"")</f>
        <v/>
      </c>
      <c r="I26" s="54" t="str">
        <f>IFERROR(INDEX(总课程表!I:I,MATCH($A26,总课程表!I:I,0)-1)&amp;CHAR(10)&amp;INDEX(总课程表!$A:$A,MATCH($A26,总课程表!I:I,0)-1),"")</f>
        <v/>
      </c>
      <c r="J26" s="51" t="str">
        <f ca="1">IFERROR(INDEX(总课程表!J:J,MATCH($A26,总课程表!J:J,0)-1)&amp;CHAR(10)&amp;INDEX(总课程表!$A:$A,MATCH($A26,总课程表!J:J,0)-1),"")</f>
        <v/>
      </c>
      <c r="K26" s="49" t="str">
        <f>IFERROR(INDEX(总课程表!K:K,MATCH($A26,总课程表!K:K,0)-1)&amp;CHAR(10)&amp;INDEX(总课程表!$A:$A,MATCH($A26,总课程表!K:K,0)-1),"")</f>
        <v>语文
九10</v>
      </c>
      <c r="L26" s="49" t="str">
        <f>IFERROR(INDEX(总课程表!L:L,MATCH($A26,总课程表!L:L,0)-1)&amp;CHAR(10)&amp;INDEX(总课程表!$A:$A,MATCH($A26,总课程表!L:L,0)-1),"")</f>
        <v>语文
九9</v>
      </c>
      <c r="M26" s="50" t="str">
        <f>IFERROR(INDEX(总课程表!M:M,MATCH($A26,总课程表!M:M,0)-1)&amp;CHAR(10)&amp;INDEX(总课程表!$A:$A,MATCH($A26,总课程表!M:M,0)-1),"")</f>
        <v/>
      </c>
      <c r="N26" s="51" t="str">
        <f>IFERROR(INDEX(总课程表!N:N,MATCH($A26,总课程表!N:N,0)-1)&amp;CHAR(10)&amp;INDEX(总课程表!$A:$A,MATCH($A26,总课程表!N:N,0)-1),"")</f>
        <v/>
      </c>
      <c r="O26" s="49" t="str">
        <f>IFERROR(INDEX(总课程表!O:O,MATCH($A26,总课程表!O:O,0)-1)&amp;CHAR(10)&amp;INDEX(总课程表!$A:$A,MATCH($A26,总课程表!O:O,0)-1),"")</f>
        <v/>
      </c>
      <c r="P26" s="49" t="str">
        <f>IFERROR(INDEX(总课程表!P:P,MATCH($A26,总课程表!P:P,0)-1)&amp;CHAR(10)&amp;INDEX(总课程表!$A:$A,MATCH($A26,总课程表!P:P,0)-1),"")</f>
        <v/>
      </c>
      <c r="Q26" s="54" t="str">
        <f>IFERROR(INDEX(总课程表!Q:Q,MATCH($A26,总课程表!Q:Q,0)-1)&amp;CHAR(10)&amp;INDEX(总课程表!$A:$A,MATCH($A26,总课程表!Q:Q,0)-1),"")</f>
        <v/>
      </c>
      <c r="R26" s="51" t="str">
        <f ca="1">IFERROR(INDEX(总课程表!R:R,MATCH($A26,总课程表!R:R,0)-1)&amp;CHAR(10)&amp;INDEX(总课程表!$A:$A,MATCH($A26,总课程表!R:R,0)-1),"")</f>
        <v>语文
九9</v>
      </c>
      <c r="S26" s="49" t="str">
        <f>IFERROR(INDEX(总课程表!S:S,MATCH($A26,总课程表!S:S,0)-1)&amp;CHAR(10)&amp;INDEX(总课程表!$A:$A,MATCH($A26,总课程表!S:S,0)-1),"")</f>
        <v>语文
九10</v>
      </c>
      <c r="T26" s="49" t="str">
        <f>IFERROR(INDEX(总课程表!T:T,MATCH($A26,总课程表!T:T,0)-1)&amp;CHAR(10)&amp;INDEX(总课程表!$A:$A,MATCH($A26,总课程表!T:T,0)-1),"")</f>
        <v/>
      </c>
      <c r="U26" s="50" t="str">
        <f>IFERROR(INDEX(总课程表!U:U,MATCH($A26,总课程表!U:U,0)-1)&amp;CHAR(10)&amp;INDEX(总课程表!$A:$A,MATCH($A26,总课程表!U:U,0)-1),"")</f>
        <v/>
      </c>
      <c r="V26" s="51" t="str">
        <f>IFERROR(INDEX(总课程表!V:V,MATCH($A26,总课程表!V:V,0)-1)&amp;CHAR(10)&amp;INDEX(总课程表!$A:$A,MATCH($A26,总课程表!V:V,0)-1),"")</f>
        <v/>
      </c>
      <c r="W26" s="49" t="str">
        <f>IFERROR(INDEX(总课程表!W:W,MATCH($A26,总课程表!W:W,0)-1)&amp;CHAR(10)&amp;INDEX(总课程表!$A:$A,MATCH($A26,总课程表!W:W,0)-1),"")</f>
        <v/>
      </c>
      <c r="X26" s="49" t="str">
        <f t="array" ref="X26">IFERROR(IF(OR(A26=走班课),"选修",INDEX(总课程表!X:X,MATCH($A26,总课程表!X:X,0)-1)&amp;CHAR(10)&amp;INDEX(总课程表!$A:$A,MATCH($A26,总课程表!X:X,0)-1)),"")</f>
        <v/>
      </c>
      <c r="Y26" s="54" t="str">
        <f>IFERROR(INDEX(总课程表!Y:Y,MATCH($A26,总课程表!Y:Y,0)-1)&amp;CHAR(10)&amp;INDEX(总课程表!$A:$A,MATCH($A26,总课程表!Y:Y,0)-1),"")</f>
        <v/>
      </c>
      <c r="Z26" s="51" t="str">
        <f ca="1">IFERROR(INDEX(总课程表!Z:Z,MATCH($A26,总课程表!Z:Z,0)-1)&amp;CHAR(10)&amp;INDEX(总课程表!$A:$A,MATCH($A26,总课程表!Z:Z,0)-1),"")</f>
        <v/>
      </c>
      <c r="AA26" s="49" t="str">
        <f>IFERROR(INDEX(总课程表!AA:AA,MATCH($A26,总课程表!AA:AA,0)-1)&amp;CHAR(10)&amp;INDEX(总课程表!$A:$A,MATCH($A26,总课程表!AA:AA,0)-1),"")</f>
        <v>语文
九9</v>
      </c>
      <c r="AB26" s="49" t="str">
        <f>IFERROR(INDEX(总课程表!AB:AB,MATCH($A26,总课程表!AB:AB,0)-1)&amp;CHAR(10)&amp;INDEX(总课程表!$A:$A,MATCH($A26,总课程表!AB:AB,0)-1),"")</f>
        <v>语文
九10</v>
      </c>
      <c r="AC26" s="50" t="str">
        <f>IFERROR(INDEX(总课程表!AC:AC,MATCH($A26,总课程表!AC:AC,0)-1)&amp;CHAR(10)&amp;INDEX(总课程表!$A:$A,MATCH($A26,总课程表!AC:AC,0)-1),"")</f>
        <v/>
      </c>
      <c r="AD26" s="51" t="str">
        <f>IFERROR(INDEX(总课程表!AD:AD,MATCH($A26,总课程表!AD:AD,0)-1)&amp;CHAR(10)&amp;INDEX(总课程表!$A:$A,MATCH($A26,总课程表!AD:AD,0)-1),"")</f>
        <v/>
      </c>
      <c r="AE26" s="49" t="str">
        <f>IFERROR(INDEX(总课程表!AE:AE,MATCH($A26,总课程表!AE:AE,0)-1)&amp;CHAR(10)&amp;INDEX(总课程表!$A:$A,MATCH($A26,总课程表!AE:AE,0)-1),"")</f>
        <v/>
      </c>
      <c r="AF26" s="49" t="str">
        <f>IFERROR(INDEX(总课程表!AF:AF,MATCH($A26,总课程表!AF:AF,0)-1)&amp;CHAR(10)&amp;INDEX(总课程表!$A:$A,MATCH($A26,总课程表!AF:AF,0)-1),"")</f>
        <v/>
      </c>
      <c r="AG26" s="54" t="str">
        <f>IFERROR(INDEX(总课程表!AG:AG,MATCH($A26,总课程表!AG:AG,0)-1)&amp;CHAR(10)&amp;INDEX(总课程表!$A:$A,MATCH($A26,总课程表!AG:AG,0)-1),"")</f>
        <v/>
      </c>
      <c r="AH26" s="51" t="str">
        <f ca="1">IFERROR(INDEX(总课程表!AH:AH,MATCH($A26,总课程表!AH:AH,0)-1)&amp;CHAR(10)&amp;INDEX(总课程表!$A:$A,MATCH($A26,总课程表!AH:AH,0)-1),"")</f>
        <v>语文
九10</v>
      </c>
      <c r="AI26" s="49" t="str">
        <f>IFERROR(INDEX(总课程表!AI:AI,MATCH($A26,总课程表!AI:AI,0)-1)&amp;CHAR(10)&amp;INDEX(总课程表!$A:$A,MATCH($A26,总课程表!AI:AI,0)-1),"")</f>
        <v/>
      </c>
      <c r="AJ26" s="49" t="str">
        <f>IFERROR(INDEX(总课程表!AJ:AJ,MATCH($A26,总课程表!AJ:AJ,0)-1)&amp;CHAR(10)&amp;INDEX(总课程表!$A:$A,MATCH($A26,总课程表!AJ:AJ,0)-1),"")</f>
        <v/>
      </c>
      <c r="AK26" s="50" t="str">
        <f>IFERROR(INDEX(总课程表!AK:AK,MATCH($A26,总课程表!AK:AK,0)-1)&amp;CHAR(10)&amp;INDEX(总课程表!$A:$A,MATCH($A26,总课程表!AK:AK,0)-1),"")</f>
        <v/>
      </c>
      <c r="AL26" s="51" t="str">
        <f>IFERROR(INDEX(总课程表!AL:AL,MATCH($A26,总课程表!AL:AL,0)-1)&amp;CHAR(10)&amp;INDEX(总课程表!$A:$A,MATCH($A26,总课程表!AL:AL,0)-1),"")</f>
        <v/>
      </c>
      <c r="AM26" s="49" t="str">
        <f>IFERROR(INDEX(总课程表!AM:AM,MATCH($A26,总课程表!AM:AM,0)-1)&amp;CHAR(10)&amp;INDEX(总课程表!$A:$A,MATCH($A26,总课程表!AM:AM,0)-1),"")</f>
        <v>语文
九9</v>
      </c>
      <c r="AN26" s="49" t="str">
        <f>IFERROR(INDEX(总课程表!AN:AN,MATCH($A26,总课程表!AN:AN,0)-1)&amp;CHAR(10)&amp;INDEX(总课程表!$A:$A,MATCH($A26,总课程表!AN:AN,0)-1),"")</f>
        <v/>
      </c>
      <c r="AO26" s="54" t="str">
        <f>IFERROR(INDEX(总课程表!AO:AO,MATCH($A26,总课程表!AO:AO,0)-1)&amp;CHAR(10)&amp;INDEX(总课程表!$A:$A,MATCH($A26,总课程表!AO:AO,0)-1),"")</f>
        <v/>
      </c>
      <c r="AQ26" s="35" t="b">
        <f t="array" aca="1" ref="AQ26" ca="1">SUMPRODUCT((B26:AO26=教师总表0!B26:AO26)*1)=40</f>
        <v>1</v>
      </c>
      <c r="AR26" s="56" t="str">
        <f t="shared" si="1"/>
        <v>郭玉亚</v>
      </c>
      <c r="AS26" s="56" t="str">
        <f t="shared" si="1"/>
        <v>郭玉亚</v>
      </c>
      <c r="AT26" s="56" t="str">
        <f t="shared" si="1"/>
        <v>郭玉亚</v>
      </c>
      <c r="AU26" s="56" t="str">
        <f t="shared" si="1"/>
        <v>郭玉亚</v>
      </c>
      <c r="AV26" s="56" t="str">
        <f t="shared" si="1"/>
        <v>郭玉亚</v>
      </c>
    </row>
    <row r="27" spans="1:48" ht="22.6" customHeight="1" x14ac:dyDescent="0.15">
      <c r="A27" s="20" t="str">
        <f>教师安排!AI25</f>
        <v>胡祝娟</v>
      </c>
      <c r="B27" s="48" t="str">
        <f ca="1">IFERROR(INDEX(总课程表!B:B,MATCH($A27,总课程表!B:B,0)-1)&amp;CHAR(10)&amp;INDEX(总课程表!$A:$A,MATCH($A27,总课程表!B:B,0)-1),"")</f>
        <v/>
      </c>
      <c r="C27" s="49" t="str">
        <f>IFERROR(INDEX(总课程表!C:C,MATCH($A27,总课程表!C:C,0)-1)&amp;CHAR(10)&amp;INDEX(总课程表!$A:$A,MATCH($A27,总课程表!C:C,0)-1),"")</f>
        <v/>
      </c>
      <c r="D27" s="49" t="str">
        <f>IFERROR(INDEX(总课程表!D:D,MATCH($A27,总课程表!D:D,0)-1)&amp;CHAR(10)&amp;INDEX(总课程表!$A:$A,MATCH($A27,总课程表!D:D,0)-1),"")</f>
        <v/>
      </c>
      <c r="E27" s="50" t="str">
        <f>IFERROR(INDEX(总课程表!E:E,MATCH($A27,总课程表!E:E,0)-1)&amp;CHAR(10)&amp;INDEX(总课程表!$A:$A,MATCH($A27,总课程表!E:E,0)-1),"")</f>
        <v/>
      </c>
      <c r="F27" s="51" t="str">
        <f>IFERROR(INDEX(总课程表!F:F,MATCH($A27,总课程表!F:F,0)-1)&amp;CHAR(10)&amp;INDEX(总课程表!$A:$A,MATCH($A27,总课程表!F:F,0)-1),"")</f>
        <v>地理
七10</v>
      </c>
      <c r="G27" s="49" t="str">
        <f>IFERROR(INDEX(总课程表!G:G,MATCH($A27,总课程表!G:G,0)-1)&amp;CHAR(10)&amp;INDEX(总课程表!$A:$A,MATCH($A27,总课程表!G:G,0)-1),"")</f>
        <v/>
      </c>
      <c r="H27" s="49" t="str">
        <f>IFERROR(INDEX(总课程表!H:H,MATCH($A27,总课程表!H:H,0)-1)&amp;CHAR(10)&amp;INDEX(总课程表!$A:$A,MATCH($A27,总课程表!H:H,0)-1),"")</f>
        <v/>
      </c>
      <c r="I27" s="54" t="str">
        <f>IFERROR(INDEX(总课程表!I:I,MATCH($A27,总课程表!I:I,0)-1)&amp;CHAR(10)&amp;INDEX(总课程表!$A:$A,MATCH($A27,总课程表!I:I,0)-1),"")</f>
        <v/>
      </c>
      <c r="J27" s="51" t="str">
        <f ca="1">IFERROR(INDEX(总课程表!J:J,MATCH($A27,总课程表!J:J,0)-1)&amp;CHAR(10)&amp;INDEX(总课程表!$A:$A,MATCH($A27,总课程表!J:J,0)-1),"")</f>
        <v/>
      </c>
      <c r="K27" s="49" t="str">
        <f>IFERROR(INDEX(总课程表!K:K,MATCH($A27,总课程表!K:K,0)-1)&amp;CHAR(10)&amp;INDEX(总课程表!$A:$A,MATCH($A27,总课程表!K:K,0)-1),"")</f>
        <v/>
      </c>
      <c r="L27" s="49" t="str">
        <f>IFERROR(INDEX(总课程表!L:L,MATCH($A27,总课程表!L:L,0)-1)&amp;CHAR(10)&amp;INDEX(总课程表!$A:$A,MATCH($A27,总课程表!L:L,0)-1),"")</f>
        <v/>
      </c>
      <c r="M27" s="50" t="str">
        <f>IFERROR(INDEX(总课程表!M:M,MATCH($A27,总课程表!M:M,0)-1)&amp;CHAR(10)&amp;INDEX(总课程表!$A:$A,MATCH($A27,总课程表!M:M,0)-1),"")</f>
        <v/>
      </c>
      <c r="N27" s="51" t="str">
        <f>IFERROR(INDEX(总课程表!N:N,MATCH($A27,总课程表!N:N,0)-1)&amp;CHAR(10)&amp;INDEX(总课程表!$A:$A,MATCH($A27,总课程表!N:N,0)-1),"")</f>
        <v/>
      </c>
      <c r="O27" s="49" t="str">
        <f>IFERROR(INDEX(总课程表!O:O,MATCH($A27,总课程表!O:O,0)-1)&amp;CHAR(10)&amp;INDEX(总课程表!$A:$A,MATCH($A27,总课程表!O:O,0)-1),"")</f>
        <v/>
      </c>
      <c r="P27" s="49" t="str">
        <f>IFERROR(INDEX(总课程表!P:P,MATCH($A27,总课程表!P:P,0)-1)&amp;CHAR(10)&amp;INDEX(总课程表!$A:$A,MATCH($A27,总课程表!P:P,0)-1),"")</f>
        <v/>
      </c>
      <c r="Q27" s="54" t="str">
        <f>IFERROR(INDEX(总课程表!Q:Q,MATCH($A27,总课程表!Q:Q,0)-1)&amp;CHAR(10)&amp;INDEX(总课程表!$A:$A,MATCH($A27,总课程表!Q:Q,0)-1),"")</f>
        <v/>
      </c>
      <c r="R27" s="51" t="str">
        <f ca="1">IFERROR(INDEX(总课程表!R:R,MATCH($A27,总课程表!R:R,0)-1)&amp;CHAR(10)&amp;INDEX(总课程表!$A:$A,MATCH($A27,总课程表!R:R,0)-1),"")</f>
        <v/>
      </c>
      <c r="S27" s="49" t="str">
        <f>IFERROR(INDEX(总课程表!S:S,MATCH($A27,总课程表!S:S,0)-1)&amp;CHAR(10)&amp;INDEX(总课程表!$A:$A,MATCH($A27,总课程表!S:S,0)-1),"")</f>
        <v/>
      </c>
      <c r="T27" s="49" t="str">
        <f>IFERROR(INDEX(总课程表!T:T,MATCH($A27,总课程表!T:T,0)-1)&amp;CHAR(10)&amp;INDEX(总课程表!$A:$A,MATCH($A27,总课程表!T:T,0)-1),"")</f>
        <v/>
      </c>
      <c r="U27" s="50" t="str">
        <f>IFERROR(INDEX(总课程表!U:U,MATCH($A27,总课程表!U:U,0)-1)&amp;CHAR(10)&amp;INDEX(总课程表!$A:$A,MATCH($A27,总课程表!U:U,0)-1),"")</f>
        <v/>
      </c>
      <c r="V27" s="51" t="str">
        <f>IFERROR(INDEX(总课程表!V:V,MATCH($A27,总课程表!V:V,0)-1)&amp;CHAR(10)&amp;INDEX(总课程表!$A:$A,MATCH($A27,总课程表!V:V,0)-1),"")</f>
        <v/>
      </c>
      <c r="W27" s="49" t="str">
        <f>IFERROR(INDEX(总课程表!W:W,MATCH($A27,总课程表!W:W,0)-1)&amp;CHAR(10)&amp;INDEX(总课程表!$A:$A,MATCH($A27,总课程表!W:W,0)-1),"")</f>
        <v/>
      </c>
      <c r="X27" s="49" t="str">
        <f t="array" ref="X27">IFERROR(IF(OR(A27=走班课),"选修",INDEX(总课程表!X:X,MATCH($A27,总课程表!X:X,0)-1)&amp;CHAR(10)&amp;INDEX(总课程表!$A:$A,MATCH($A27,总课程表!X:X,0)-1)),"")</f>
        <v/>
      </c>
      <c r="Y27" s="54" t="str">
        <f>IFERROR(INDEX(总课程表!Y:Y,MATCH($A27,总课程表!Y:Y,0)-1)&amp;CHAR(10)&amp;INDEX(总课程表!$A:$A,MATCH($A27,总课程表!Y:Y,0)-1),"")</f>
        <v/>
      </c>
      <c r="Z27" s="51" t="str">
        <f ca="1">IFERROR(INDEX(总课程表!Z:Z,MATCH($A27,总课程表!Z:Z,0)-1)&amp;CHAR(10)&amp;INDEX(总课程表!$A:$A,MATCH($A27,总课程表!Z:Z,0)-1),"")</f>
        <v/>
      </c>
      <c r="AA27" s="49" t="str">
        <f>IFERROR(INDEX(总课程表!AA:AA,MATCH($A27,总课程表!AA:AA,0)-1)&amp;CHAR(10)&amp;INDEX(总课程表!$A:$A,MATCH($A27,总课程表!AA:AA,0)-1),"")</f>
        <v/>
      </c>
      <c r="AB27" s="49" t="str">
        <f>IFERROR(INDEX(总课程表!AB:AB,MATCH($A27,总课程表!AB:AB,0)-1)&amp;CHAR(10)&amp;INDEX(总课程表!$A:$A,MATCH($A27,总课程表!AB:AB,0)-1),"")</f>
        <v/>
      </c>
      <c r="AC27" s="50" t="str">
        <f>IFERROR(INDEX(总课程表!AC:AC,MATCH($A27,总课程表!AC:AC,0)-1)&amp;CHAR(10)&amp;INDEX(总课程表!$A:$A,MATCH($A27,总课程表!AC:AC,0)-1),"")</f>
        <v/>
      </c>
      <c r="AD27" s="51" t="str">
        <f>IFERROR(INDEX(总课程表!AD:AD,MATCH($A27,总课程表!AD:AD,0)-1)&amp;CHAR(10)&amp;INDEX(总课程表!$A:$A,MATCH($A27,总课程表!AD:AD,0)-1),"")</f>
        <v/>
      </c>
      <c r="AE27" s="49" t="str">
        <f>IFERROR(INDEX(总课程表!AE:AE,MATCH($A27,总课程表!AE:AE,0)-1)&amp;CHAR(10)&amp;INDEX(总课程表!$A:$A,MATCH($A27,总课程表!AE:AE,0)-1),"")</f>
        <v/>
      </c>
      <c r="AF27" s="49" t="str">
        <f>IFERROR(INDEX(总课程表!AF:AF,MATCH($A27,总课程表!AF:AF,0)-1)&amp;CHAR(10)&amp;INDEX(总课程表!$A:$A,MATCH($A27,总课程表!AF:AF,0)-1),"")</f>
        <v>地理
七10</v>
      </c>
      <c r="AG27" s="54" t="str">
        <f>IFERROR(INDEX(总课程表!AG:AG,MATCH($A27,总课程表!AG:AG,0)-1)&amp;CHAR(10)&amp;INDEX(总课程表!$A:$A,MATCH($A27,总课程表!AG:AG,0)-1),"")</f>
        <v/>
      </c>
      <c r="AH27" s="51" t="str">
        <f ca="1">IFERROR(INDEX(总课程表!AH:AH,MATCH($A27,总课程表!AH:AH,0)-1)&amp;CHAR(10)&amp;INDEX(总课程表!$A:$A,MATCH($A27,总课程表!AH:AH,0)-1),"")</f>
        <v/>
      </c>
      <c r="AI27" s="49" t="str">
        <f>IFERROR(INDEX(总课程表!AI:AI,MATCH($A27,总课程表!AI:AI,0)-1)&amp;CHAR(10)&amp;INDEX(总课程表!$A:$A,MATCH($A27,总课程表!AI:AI,0)-1),"")</f>
        <v/>
      </c>
      <c r="AJ27" s="49" t="str">
        <f>IFERROR(INDEX(总课程表!AJ:AJ,MATCH($A27,总课程表!AJ:AJ,0)-1)&amp;CHAR(10)&amp;INDEX(总课程表!$A:$A,MATCH($A27,总课程表!AJ:AJ,0)-1),"")</f>
        <v/>
      </c>
      <c r="AK27" s="50" t="str">
        <f>IFERROR(INDEX(总课程表!AK:AK,MATCH($A27,总课程表!AK:AK,0)-1)&amp;CHAR(10)&amp;INDEX(总课程表!$A:$A,MATCH($A27,总课程表!AK:AK,0)-1),"")</f>
        <v/>
      </c>
      <c r="AL27" s="51" t="str">
        <f>IFERROR(INDEX(总课程表!AL:AL,MATCH($A27,总课程表!AL:AL,0)-1)&amp;CHAR(10)&amp;INDEX(总课程表!$A:$A,MATCH($A27,总课程表!AL:AL,0)-1),"")</f>
        <v/>
      </c>
      <c r="AM27" s="49" t="str">
        <f>IFERROR(INDEX(总课程表!AM:AM,MATCH($A27,总课程表!AM:AM,0)-1)&amp;CHAR(10)&amp;INDEX(总课程表!$A:$A,MATCH($A27,总课程表!AM:AM,0)-1),"")</f>
        <v/>
      </c>
      <c r="AN27" s="49" t="str">
        <f>IFERROR(INDEX(总课程表!AN:AN,MATCH($A27,总课程表!AN:AN,0)-1)&amp;CHAR(10)&amp;INDEX(总课程表!$A:$A,MATCH($A27,总课程表!AN:AN,0)-1),"")</f>
        <v/>
      </c>
      <c r="AO27" s="54" t="str">
        <f>IFERROR(INDEX(总课程表!AO:AO,MATCH($A27,总课程表!AO:AO,0)-1)&amp;CHAR(10)&amp;INDEX(总课程表!$A:$A,MATCH($A27,总课程表!AO:AO,0)-1),"")</f>
        <v/>
      </c>
      <c r="AQ27" s="35" t="b">
        <f t="array" aca="1" ref="AQ27" ca="1">SUMPRODUCT((B27:AO27=教师总表0!B27:AO27)*1)=40</f>
        <v>1</v>
      </c>
      <c r="AR27" s="56" t="str">
        <f t="shared" si="1"/>
        <v>胡祝娟</v>
      </c>
      <c r="AS27" s="56" t="str">
        <f t="shared" si="1"/>
        <v>胡祝娟</v>
      </c>
      <c r="AT27" s="56" t="str">
        <f t="shared" si="1"/>
        <v>胡祝娟</v>
      </c>
      <c r="AU27" s="56" t="str">
        <f t="shared" si="1"/>
        <v>胡祝娟</v>
      </c>
      <c r="AV27" s="56" t="str">
        <f t="shared" si="1"/>
        <v>胡祝娟</v>
      </c>
    </row>
    <row r="28" spans="1:48" ht="22.6" customHeight="1" x14ac:dyDescent="0.15">
      <c r="A28" s="20" t="str">
        <f>教师安排!AI26</f>
        <v>华丽</v>
      </c>
      <c r="B28" s="48" t="str">
        <f ca="1">IFERROR(INDEX(总课程表!B:B,MATCH($A28,总课程表!B:B,0)-1)&amp;CHAR(10)&amp;INDEX(总课程表!$A:$A,MATCH($A28,总课程表!B:B,0)-1),"")</f>
        <v/>
      </c>
      <c r="C28" s="49" t="str">
        <f>IFERROR(INDEX(总课程表!C:C,MATCH($A28,总课程表!C:C,0)-1)&amp;CHAR(10)&amp;INDEX(总课程表!$A:$A,MATCH($A28,总课程表!C:C,0)-1),"")</f>
        <v/>
      </c>
      <c r="D28" s="49" t="str">
        <f>IFERROR(INDEX(总课程表!D:D,MATCH($A28,总课程表!D:D,0)-1)&amp;CHAR(10)&amp;INDEX(总课程表!$A:$A,MATCH($A28,总课程表!D:D,0)-1),"")</f>
        <v/>
      </c>
      <c r="E28" s="50" t="str">
        <f>IFERROR(INDEX(总课程表!E:E,MATCH($A28,总课程表!E:E,0)-1)&amp;CHAR(10)&amp;INDEX(总课程表!$A:$A,MATCH($A28,总课程表!E:E,0)-1),"")</f>
        <v/>
      </c>
      <c r="F28" s="51" t="str">
        <f>IFERROR(INDEX(总课程表!F:F,MATCH($A28,总课程表!F:F,0)-1)&amp;CHAR(10)&amp;INDEX(总课程表!$A:$A,MATCH($A28,总课程表!F:F,0)-1),"")</f>
        <v/>
      </c>
      <c r="G28" s="49" t="str">
        <f>IFERROR(INDEX(总课程表!G:G,MATCH($A28,总课程表!G:G,0)-1)&amp;CHAR(10)&amp;INDEX(总课程表!$A:$A,MATCH($A28,总课程表!G:G,0)-1),"")</f>
        <v>外语
九1</v>
      </c>
      <c r="H28" s="49" t="str">
        <f>IFERROR(INDEX(总课程表!H:H,MATCH($A28,总课程表!H:H,0)-1)&amp;CHAR(10)&amp;INDEX(总课程表!$A:$A,MATCH($A28,总课程表!H:H,0)-1),"")</f>
        <v>地校1
九2</v>
      </c>
      <c r="I28" s="54" t="str">
        <f>IFERROR(INDEX(总课程表!I:I,MATCH($A28,总课程表!I:I,0)-1)&amp;CHAR(10)&amp;INDEX(总课程表!$A:$A,MATCH($A28,总课程表!I:I,0)-1),"")</f>
        <v/>
      </c>
      <c r="J28" s="51" t="str">
        <f ca="1">IFERROR(INDEX(总课程表!J:J,MATCH($A28,总课程表!J:J,0)-1)&amp;CHAR(10)&amp;INDEX(总课程表!$A:$A,MATCH($A28,总课程表!J:J,0)-1),"")</f>
        <v/>
      </c>
      <c r="K28" s="49" t="str">
        <f>IFERROR(INDEX(总课程表!K:K,MATCH($A28,总课程表!K:K,0)-1)&amp;CHAR(10)&amp;INDEX(总课程表!$A:$A,MATCH($A28,总课程表!K:K,0)-1),"")</f>
        <v>外语
九1</v>
      </c>
      <c r="L28" s="49" t="str">
        <f>IFERROR(INDEX(总课程表!L:L,MATCH($A28,总课程表!L:L,0)-1)&amp;CHAR(10)&amp;INDEX(总课程表!$A:$A,MATCH($A28,总课程表!L:L,0)-1),"")</f>
        <v/>
      </c>
      <c r="M28" s="50" t="str">
        <f>IFERROR(INDEX(总课程表!M:M,MATCH($A28,总课程表!M:M,0)-1)&amp;CHAR(10)&amp;INDEX(总课程表!$A:$A,MATCH($A28,总课程表!M:M,0)-1),"")</f>
        <v/>
      </c>
      <c r="N28" s="51" t="str">
        <f>IFERROR(INDEX(总课程表!N:N,MATCH($A28,总课程表!N:N,0)-1)&amp;CHAR(10)&amp;INDEX(总课程表!$A:$A,MATCH($A28,总课程表!N:N,0)-1),"")</f>
        <v/>
      </c>
      <c r="O28" s="49" t="str">
        <f>IFERROR(INDEX(总课程表!O:O,MATCH($A28,总课程表!O:O,0)-1)&amp;CHAR(10)&amp;INDEX(总课程表!$A:$A,MATCH($A28,总课程表!O:O,0)-1),"")</f>
        <v>外语
九2</v>
      </c>
      <c r="P28" s="49" t="str">
        <f>IFERROR(INDEX(总课程表!P:P,MATCH($A28,总课程表!P:P,0)-1)&amp;CHAR(10)&amp;INDEX(总课程表!$A:$A,MATCH($A28,总课程表!P:P,0)-1),"")</f>
        <v/>
      </c>
      <c r="Q28" s="54" t="str">
        <f>IFERROR(INDEX(总课程表!Q:Q,MATCH($A28,总课程表!Q:Q,0)-1)&amp;CHAR(10)&amp;INDEX(总课程表!$A:$A,MATCH($A28,总课程表!Q:Q,0)-1),"")</f>
        <v/>
      </c>
      <c r="R28" s="51" t="str">
        <f ca="1">IFERROR(INDEX(总课程表!R:R,MATCH($A28,总课程表!R:R,0)-1)&amp;CHAR(10)&amp;INDEX(总课程表!$A:$A,MATCH($A28,总课程表!R:R,0)-1),"")</f>
        <v/>
      </c>
      <c r="S28" s="49" t="str">
        <f>IFERROR(INDEX(总课程表!S:S,MATCH($A28,总课程表!S:S,0)-1)&amp;CHAR(10)&amp;INDEX(总课程表!$A:$A,MATCH($A28,总课程表!S:S,0)-1),"")</f>
        <v>外语
九2</v>
      </c>
      <c r="T28" s="49" t="str">
        <f>IFERROR(INDEX(总课程表!T:T,MATCH($A28,总课程表!T:T,0)-1)&amp;CHAR(10)&amp;INDEX(总课程表!$A:$A,MATCH($A28,总课程表!T:T,0)-1),"")</f>
        <v/>
      </c>
      <c r="U28" s="50" t="str">
        <f>IFERROR(INDEX(总课程表!U:U,MATCH($A28,总课程表!U:U,0)-1)&amp;CHAR(10)&amp;INDEX(总课程表!$A:$A,MATCH($A28,总课程表!U:U,0)-1),"")</f>
        <v>地校1
九1</v>
      </c>
      <c r="V28" s="51" t="str">
        <f>IFERROR(INDEX(总课程表!V:V,MATCH($A28,总课程表!V:V,0)-1)&amp;CHAR(10)&amp;INDEX(总课程表!$A:$A,MATCH($A28,总课程表!V:V,0)-1),"")</f>
        <v/>
      </c>
      <c r="W28" s="49" t="str">
        <f>IFERROR(INDEX(总课程表!W:W,MATCH($A28,总课程表!W:W,0)-1)&amp;CHAR(10)&amp;INDEX(总课程表!$A:$A,MATCH($A28,总课程表!W:W,0)-1),"")</f>
        <v/>
      </c>
      <c r="X28" s="49" t="str">
        <f t="array" ref="X28">IFERROR(IF(OR(A28=走班课),"选修",INDEX(总课程表!X:X,MATCH($A28,总课程表!X:X,0)-1)&amp;CHAR(10)&amp;INDEX(总课程表!$A:$A,MATCH($A28,总课程表!X:X,0)-1)),"")</f>
        <v/>
      </c>
      <c r="Y28" s="54" t="str">
        <f>IFERROR(INDEX(总课程表!Y:Y,MATCH($A28,总课程表!Y:Y,0)-1)&amp;CHAR(10)&amp;INDEX(总课程表!$A:$A,MATCH($A28,总课程表!Y:Y,0)-1),"")</f>
        <v/>
      </c>
      <c r="Z28" s="51" t="str">
        <f ca="1">IFERROR(INDEX(总课程表!Z:Z,MATCH($A28,总课程表!Z:Z,0)-1)&amp;CHAR(10)&amp;INDEX(总课程表!$A:$A,MATCH($A28,总课程表!Z:Z,0)-1),"")</f>
        <v/>
      </c>
      <c r="AA28" s="49" t="str">
        <f>IFERROR(INDEX(总课程表!AA:AA,MATCH($A28,总课程表!AA:AA,0)-1)&amp;CHAR(10)&amp;INDEX(总课程表!$A:$A,MATCH($A28,总课程表!AA:AA,0)-1),"")</f>
        <v>外语
九1</v>
      </c>
      <c r="AB28" s="49" t="str">
        <f>IFERROR(INDEX(总课程表!AB:AB,MATCH($A28,总课程表!AB:AB,0)-1)&amp;CHAR(10)&amp;INDEX(总课程表!$A:$A,MATCH($A28,总课程表!AB:AB,0)-1),"")</f>
        <v/>
      </c>
      <c r="AC28" s="50" t="str">
        <f>IFERROR(INDEX(总课程表!AC:AC,MATCH($A28,总课程表!AC:AC,0)-1)&amp;CHAR(10)&amp;INDEX(总课程表!$A:$A,MATCH($A28,总课程表!AC:AC,0)-1),"")</f>
        <v/>
      </c>
      <c r="AD28" s="51" t="str">
        <f>IFERROR(INDEX(总课程表!AD:AD,MATCH($A28,总课程表!AD:AD,0)-1)&amp;CHAR(10)&amp;INDEX(总课程表!$A:$A,MATCH($A28,总课程表!AD:AD,0)-1),"")</f>
        <v/>
      </c>
      <c r="AE28" s="49" t="str">
        <f>IFERROR(INDEX(总课程表!AE:AE,MATCH($A28,总课程表!AE:AE,0)-1)&amp;CHAR(10)&amp;INDEX(总课程表!$A:$A,MATCH($A28,总课程表!AE:AE,0)-1),"")</f>
        <v/>
      </c>
      <c r="AF28" s="49" t="str">
        <f>IFERROR(INDEX(总课程表!AF:AF,MATCH($A28,总课程表!AF:AF,0)-1)&amp;CHAR(10)&amp;INDEX(总课程表!$A:$A,MATCH($A28,总课程表!AF:AF,0)-1),"")</f>
        <v>外语
九2</v>
      </c>
      <c r="AG28" s="54" t="str">
        <f>IFERROR(INDEX(总课程表!AG:AG,MATCH($A28,总课程表!AG:AG,0)-1)&amp;CHAR(10)&amp;INDEX(总课程表!$A:$A,MATCH($A28,总课程表!AG:AG,0)-1),"")</f>
        <v/>
      </c>
      <c r="AH28" s="51" t="str">
        <f ca="1">IFERROR(INDEX(总课程表!AH:AH,MATCH($A28,总课程表!AH:AH,0)-1)&amp;CHAR(10)&amp;INDEX(总课程表!$A:$A,MATCH($A28,总课程表!AH:AH,0)-1),"")</f>
        <v>外语
九1</v>
      </c>
      <c r="AI28" s="49" t="str">
        <f>IFERROR(INDEX(总课程表!AI:AI,MATCH($A28,总课程表!AI:AI,0)-1)&amp;CHAR(10)&amp;INDEX(总课程表!$A:$A,MATCH($A28,总课程表!AI:AI,0)-1),"")</f>
        <v>外语
九2</v>
      </c>
      <c r="AJ28" s="49" t="str">
        <f>IFERROR(INDEX(总课程表!AJ:AJ,MATCH($A28,总课程表!AJ:AJ,0)-1)&amp;CHAR(10)&amp;INDEX(总课程表!$A:$A,MATCH($A28,总课程表!AJ:AJ,0)-1),"")</f>
        <v/>
      </c>
      <c r="AK28" s="50" t="str">
        <f>IFERROR(INDEX(总课程表!AK:AK,MATCH($A28,总课程表!AK:AK,0)-1)&amp;CHAR(10)&amp;INDEX(总课程表!$A:$A,MATCH($A28,总课程表!AK:AK,0)-1),"")</f>
        <v/>
      </c>
      <c r="AL28" s="51" t="str">
        <f>IFERROR(INDEX(总课程表!AL:AL,MATCH($A28,总课程表!AL:AL,0)-1)&amp;CHAR(10)&amp;INDEX(总课程表!$A:$A,MATCH($A28,总课程表!AL:AL,0)-1),"")</f>
        <v/>
      </c>
      <c r="AM28" s="49" t="str">
        <f>IFERROR(INDEX(总课程表!AM:AM,MATCH($A28,总课程表!AM:AM,0)-1)&amp;CHAR(10)&amp;INDEX(总课程表!$A:$A,MATCH($A28,总课程表!AM:AM,0)-1),"")</f>
        <v/>
      </c>
      <c r="AN28" s="49" t="str">
        <f>IFERROR(INDEX(总课程表!AN:AN,MATCH($A28,总课程表!AN:AN,0)-1)&amp;CHAR(10)&amp;INDEX(总课程表!$A:$A,MATCH($A28,总课程表!AN:AN,0)-1),"")</f>
        <v/>
      </c>
      <c r="AO28" s="54" t="str">
        <f>IFERROR(INDEX(总课程表!AO:AO,MATCH($A28,总课程表!AO:AO,0)-1)&amp;CHAR(10)&amp;INDEX(总课程表!$A:$A,MATCH($A28,总课程表!AO:AO,0)-1),"")</f>
        <v/>
      </c>
      <c r="AQ28" s="35" t="b">
        <f t="array" aca="1" ref="AQ28" ca="1">SUMPRODUCT((B28:AO28=教师总表0!B28:AO28)*1)=40</f>
        <v>1</v>
      </c>
      <c r="AR28" s="56" t="str">
        <f t="shared" si="1"/>
        <v>华丽</v>
      </c>
      <c r="AS28" s="56" t="str">
        <f t="shared" si="1"/>
        <v>华丽</v>
      </c>
      <c r="AT28" s="56" t="str">
        <f t="shared" si="1"/>
        <v>华丽</v>
      </c>
      <c r="AU28" s="56" t="str">
        <f t="shared" si="1"/>
        <v>华丽</v>
      </c>
      <c r="AV28" s="56" t="str">
        <f t="shared" si="1"/>
        <v>华丽</v>
      </c>
    </row>
    <row r="29" spans="1:48" ht="22.6" customHeight="1" x14ac:dyDescent="0.15">
      <c r="A29" s="20" t="str">
        <f>教师安排!AI27</f>
        <v>华明琴</v>
      </c>
      <c r="B29" s="48" t="str">
        <f ca="1">IFERROR(INDEX(总课程表!B:B,MATCH($A29,总课程表!B:B,0)-1)&amp;CHAR(10)&amp;INDEX(总课程表!$A:$A,MATCH($A29,总课程表!B:B,0)-1),"")</f>
        <v/>
      </c>
      <c r="C29" s="49" t="str">
        <f>IFERROR(INDEX(总课程表!C:C,MATCH($A29,总课程表!C:C,0)-1)&amp;CHAR(10)&amp;INDEX(总课程表!$A:$A,MATCH($A29,总课程表!C:C,0)-1),"")</f>
        <v/>
      </c>
      <c r="D29" s="49" t="str">
        <f>IFERROR(INDEX(总课程表!D:D,MATCH($A29,总课程表!D:D,0)-1)&amp;CHAR(10)&amp;INDEX(总课程表!$A:$A,MATCH($A29,总课程表!D:D,0)-1),"")</f>
        <v/>
      </c>
      <c r="E29" s="50" t="str">
        <f>IFERROR(INDEX(总课程表!E:E,MATCH($A29,总课程表!E:E,0)-1)&amp;CHAR(10)&amp;INDEX(总课程表!$A:$A,MATCH($A29,总课程表!E:E,0)-1),"")</f>
        <v>语文
八5</v>
      </c>
      <c r="F29" s="51" t="str">
        <f>IFERROR(INDEX(总课程表!F:F,MATCH($A29,总课程表!F:F,0)-1)&amp;CHAR(10)&amp;INDEX(总课程表!$A:$A,MATCH($A29,总课程表!F:F,0)-1),"")</f>
        <v/>
      </c>
      <c r="G29" s="49" t="str">
        <f>IFERROR(INDEX(总课程表!G:G,MATCH($A29,总课程表!G:G,0)-1)&amp;CHAR(10)&amp;INDEX(总课程表!$A:$A,MATCH($A29,总课程表!G:G,0)-1),"")</f>
        <v/>
      </c>
      <c r="H29" s="49" t="str">
        <f>IFERROR(INDEX(总课程表!H:H,MATCH($A29,总课程表!H:H,0)-1)&amp;CHAR(10)&amp;INDEX(总课程表!$A:$A,MATCH($A29,总课程表!H:H,0)-1),"")</f>
        <v>语文
八9</v>
      </c>
      <c r="I29" s="54" t="str">
        <f>IFERROR(INDEX(总课程表!I:I,MATCH($A29,总课程表!I:I,0)-1)&amp;CHAR(10)&amp;INDEX(总课程表!$A:$A,MATCH($A29,总课程表!I:I,0)-1),"")</f>
        <v/>
      </c>
      <c r="J29" s="51" t="str">
        <f ca="1">IFERROR(INDEX(总课程表!J:J,MATCH($A29,总课程表!J:J,0)-1)&amp;CHAR(10)&amp;INDEX(总课程表!$A:$A,MATCH($A29,总课程表!J:J,0)-1),"")</f>
        <v/>
      </c>
      <c r="K29" s="49" t="str">
        <f>IFERROR(INDEX(总课程表!K:K,MATCH($A29,总课程表!K:K,0)-1)&amp;CHAR(10)&amp;INDEX(总课程表!$A:$A,MATCH($A29,总课程表!K:K,0)-1),"")</f>
        <v>语文
八9</v>
      </c>
      <c r="L29" s="49" t="str">
        <f>IFERROR(INDEX(总课程表!L:L,MATCH($A29,总课程表!L:L,0)-1)&amp;CHAR(10)&amp;INDEX(总课程表!$A:$A,MATCH($A29,总课程表!L:L,0)-1),"")</f>
        <v>语文
八5</v>
      </c>
      <c r="M29" s="50" t="str">
        <f>IFERROR(INDEX(总课程表!M:M,MATCH($A29,总课程表!M:M,0)-1)&amp;CHAR(10)&amp;INDEX(总课程表!$A:$A,MATCH($A29,总课程表!M:M,0)-1),"")</f>
        <v/>
      </c>
      <c r="N29" s="51" t="str">
        <f>IFERROR(INDEX(总课程表!N:N,MATCH($A29,总课程表!N:N,0)-1)&amp;CHAR(10)&amp;INDEX(总课程表!$A:$A,MATCH($A29,总课程表!N:N,0)-1),"")</f>
        <v/>
      </c>
      <c r="O29" s="49" t="str">
        <f>IFERROR(INDEX(总课程表!O:O,MATCH($A29,总课程表!O:O,0)-1)&amp;CHAR(10)&amp;INDEX(总课程表!$A:$A,MATCH($A29,总课程表!O:O,0)-1),"")</f>
        <v/>
      </c>
      <c r="P29" s="49" t="str">
        <f>IFERROR(INDEX(总课程表!P:P,MATCH($A29,总课程表!P:P,0)-1)&amp;CHAR(10)&amp;INDEX(总课程表!$A:$A,MATCH($A29,总课程表!P:P,0)-1),"")</f>
        <v/>
      </c>
      <c r="Q29" s="54" t="str">
        <f>IFERROR(INDEX(总课程表!Q:Q,MATCH($A29,总课程表!Q:Q,0)-1)&amp;CHAR(10)&amp;INDEX(总课程表!$A:$A,MATCH($A29,总课程表!Q:Q,0)-1),"")</f>
        <v/>
      </c>
      <c r="R29" s="51" t="str">
        <f ca="1">IFERROR(INDEX(总课程表!R:R,MATCH($A29,总课程表!R:R,0)-1)&amp;CHAR(10)&amp;INDEX(总课程表!$A:$A,MATCH($A29,总课程表!R:R,0)-1),"")</f>
        <v>语文
八9</v>
      </c>
      <c r="S29" s="49" t="str">
        <f>IFERROR(INDEX(总课程表!S:S,MATCH($A29,总课程表!S:S,0)-1)&amp;CHAR(10)&amp;INDEX(总课程表!$A:$A,MATCH($A29,总课程表!S:S,0)-1),"")</f>
        <v>语文
八5</v>
      </c>
      <c r="T29" s="49" t="str">
        <f>IFERROR(INDEX(总课程表!T:T,MATCH($A29,总课程表!T:T,0)-1)&amp;CHAR(10)&amp;INDEX(总课程表!$A:$A,MATCH($A29,总课程表!T:T,0)-1),"")</f>
        <v/>
      </c>
      <c r="U29" s="50" t="str">
        <f>IFERROR(INDEX(总课程表!U:U,MATCH($A29,总课程表!U:U,0)-1)&amp;CHAR(10)&amp;INDEX(总课程表!$A:$A,MATCH($A29,总课程表!U:U,0)-1),"")</f>
        <v/>
      </c>
      <c r="V29" s="51" t="str">
        <f>IFERROR(INDEX(总课程表!V:V,MATCH($A29,总课程表!V:V,0)-1)&amp;CHAR(10)&amp;INDEX(总课程表!$A:$A,MATCH($A29,总课程表!V:V,0)-1),"")</f>
        <v/>
      </c>
      <c r="W29" s="49" t="str">
        <f>IFERROR(INDEX(总课程表!W:W,MATCH($A29,总课程表!W:W,0)-1)&amp;CHAR(10)&amp;INDEX(总课程表!$A:$A,MATCH($A29,总课程表!W:W,0)-1),"")</f>
        <v>班会
八9</v>
      </c>
      <c r="X29" s="49" t="str">
        <f t="array" ref="X29">IFERROR(IF(OR(A29=走班课),"选修",INDEX(总课程表!X:X,MATCH($A29,总课程表!X:X,0)-1)&amp;CHAR(10)&amp;INDEX(总课程表!$A:$A,MATCH($A29,总课程表!X:X,0)-1)),"")</f>
        <v>选修</v>
      </c>
      <c r="Y29" s="54" t="str">
        <f>IFERROR(INDEX(总课程表!Y:Y,MATCH($A29,总课程表!Y:Y,0)-1)&amp;CHAR(10)&amp;INDEX(总课程表!$A:$A,MATCH($A29,总课程表!Y:Y,0)-1),"")</f>
        <v/>
      </c>
      <c r="Z29" s="51" t="str">
        <f ca="1">IFERROR(INDEX(总课程表!Z:Z,MATCH($A29,总课程表!Z:Z,0)-1)&amp;CHAR(10)&amp;INDEX(总课程表!$A:$A,MATCH($A29,总课程表!Z:Z,0)-1),"")</f>
        <v>语文
八5</v>
      </c>
      <c r="AA29" s="49" t="str">
        <f>IFERROR(INDEX(总课程表!AA:AA,MATCH($A29,总课程表!AA:AA,0)-1)&amp;CHAR(10)&amp;INDEX(总课程表!$A:$A,MATCH($A29,总课程表!AA:AA,0)-1),"")</f>
        <v>语文
八9</v>
      </c>
      <c r="AB29" s="49" t="str">
        <f>IFERROR(INDEX(总课程表!AB:AB,MATCH($A29,总课程表!AB:AB,0)-1)&amp;CHAR(10)&amp;INDEX(总课程表!$A:$A,MATCH($A29,总课程表!AB:AB,0)-1),"")</f>
        <v/>
      </c>
      <c r="AC29" s="50" t="str">
        <f>IFERROR(INDEX(总课程表!AC:AC,MATCH($A29,总课程表!AC:AC,0)-1)&amp;CHAR(10)&amp;INDEX(总课程表!$A:$A,MATCH($A29,总课程表!AC:AC,0)-1),"")</f>
        <v/>
      </c>
      <c r="AD29" s="51" t="str">
        <f>IFERROR(INDEX(总课程表!AD:AD,MATCH($A29,总课程表!AD:AD,0)-1)&amp;CHAR(10)&amp;INDEX(总课程表!$A:$A,MATCH($A29,总课程表!AD:AD,0)-1),"")</f>
        <v/>
      </c>
      <c r="AE29" s="49" t="str">
        <f>IFERROR(INDEX(总课程表!AE:AE,MATCH($A29,总课程表!AE:AE,0)-1)&amp;CHAR(10)&amp;INDEX(总课程表!$A:$A,MATCH($A29,总课程表!AE:AE,0)-1),"")</f>
        <v/>
      </c>
      <c r="AF29" s="49" t="str">
        <f>IFERROR(INDEX(总课程表!AF:AF,MATCH($A29,总课程表!AF:AF,0)-1)&amp;CHAR(10)&amp;INDEX(总课程表!$A:$A,MATCH($A29,总课程表!AF:AF,0)-1),"")</f>
        <v/>
      </c>
      <c r="AG29" s="54" t="str">
        <f>IFERROR(INDEX(总课程表!AG:AG,MATCH($A29,总课程表!AG:AG,0)-1)&amp;CHAR(10)&amp;INDEX(总课程表!$A:$A,MATCH($A29,总课程表!AG:AG,0)-1),"")</f>
        <v/>
      </c>
      <c r="AH29" s="51" t="str">
        <f ca="1">IFERROR(INDEX(总课程表!AH:AH,MATCH($A29,总课程表!AH:AH,0)-1)&amp;CHAR(10)&amp;INDEX(总课程表!$A:$A,MATCH($A29,总课程表!AH:AH,0)-1),"")</f>
        <v>语文
八5</v>
      </c>
      <c r="AI29" s="49" t="str">
        <f>IFERROR(INDEX(总课程表!AI:AI,MATCH($A29,总课程表!AI:AI,0)-1)&amp;CHAR(10)&amp;INDEX(总课程表!$A:$A,MATCH($A29,总课程表!AI:AI,0)-1),"")</f>
        <v/>
      </c>
      <c r="AJ29" s="49" t="str">
        <f>IFERROR(INDEX(总课程表!AJ:AJ,MATCH($A29,总课程表!AJ:AJ,0)-1)&amp;CHAR(10)&amp;INDEX(总课程表!$A:$A,MATCH($A29,总课程表!AJ:AJ,0)-1),"")</f>
        <v/>
      </c>
      <c r="AK29" s="50" t="str">
        <f>IFERROR(INDEX(总课程表!AK:AK,MATCH($A29,总课程表!AK:AK,0)-1)&amp;CHAR(10)&amp;INDEX(总课程表!$A:$A,MATCH($A29,总课程表!AK:AK,0)-1),"")</f>
        <v/>
      </c>
      <c r="AL29" s="51" t="str">
        <f>IFERROR(INDEX(总课程表!AL:AL,MATCH($A29,总课程表!AL:AL,0)-1)&amp;CHAR(10)&amp;INDEX(总课程表!$A:$A,MATCH($A29,总课程表!AL:AL,0)-1),"")</f>
        <v/>
      </c>
      <c r="AM29" s="49" t="str">
        <f>IFERROR(INDEX(总课程表!AM:AM,MATCH($A29,总课程表!AM:AM,0)-1)&amp;CHAR(10)&amp;INDEX(总课程表!$A:$A,MATCH($A29,总课程表!AM:AM,0)-1),"")</f>
        <v>语文
八9</v>
      </c>
      <c r="AN29" s="49" t="str">
        <f>IFERROR(INDEX(总课程表!AN:AN,MATCH($A29,总课程表!AN:AN,0)-1)&amp;CHAR(10)&amp;INDEX(总课程表!$A:$A,MATCH($A29,总课程表!AN:AN,0)-1),"")</f>
        <v/>
      </c>
      <c r="AO29" s="54" t="str">
        <f>IFERROR(INDEX(总课程表!AO:AO,MATCH($A29,总课程表!AO:AO,0)-1)&amp;CHAR(10)&amp;INDEX(总课程表!$A:$A,MATCH($A29,总课程表!AO:AO,0)-1),"")</f>
        <v/>
      </c>
      <c r="AQ29" s="35" t="b">
        <f t="array" aca="1" ref="AQ29" ca="1">SUMPRODUCT((B29:AO29=教师总表0!B29:AO29)*1)=40</f>
        <v>1</v>
      </c>
      <c r="AR29" s="56" t="str">
        <f t="shared" si="1"/>
        <v>华明琴</v>
      </c>
      <c r="AS29" s="56" t="str">
        <f t="shared" si="1"/>
        <v>华明琴</v>
      </c>
      <c r="AT29" s="56" t="str">
        <f t="shared" si="1"/>
        <v>华明琴</v>
      </c>
      <c r="AU29" s="56" t="str">
        <f t="shared" si="1"/>
        <v>华明琴</v>
      </c>
      <c r="AV29" s="56" t="str">
        <f t="shared" si="1"/>
        <v>华明琴</v>
      </c>
    </row>
    <row r="30" spans="1:48" ht="22.6" customHeight="1" x14ac:dyDescent="0.15">
      <c r="A30" s="20" t="str">
        <f>教师安排!AI28</f>
        <v>黄苏</v>
      </c>
      <c r="B30" s="48" t="str">
        <f ca="1">IFERROR(INDEX(总课程表!B:B,MATCH($A30,总课程表!B:B,0)-1)&amp;CHAR(10)&amp;INDEX(总课程表!$A:$A,MATCH($A30,总课程表!B:B,0)-1),"")</f>
        <v>语文
八8</v>
      </c>
      <c r="C30" s="49" t="str">
        <f>IFERROR(INDEX(总课程表!C:C,MATCH($A30,总课程表!C:C,0)-1)&amp;CHAR(10)&amp;INDEX(总课程表!$A:$A,MATCH($A30,总课程表!C:C,0)-1),"")</f>
        <v>语文
八2</v>
      </c>
      <c r="D30" s="49" t="str">
        <f>IFERROR(INDEX(总课程表!D:D,MATCH($A30,总课程表!D:D,0)-1)&amp;CHAR(10)&amp;INDEX(总课程表!$A:$A,MATCH($A30,总课程表!D:D,0)-1),"")</f>
        <v/>
      </c>
      <c r="E30" s="50" t="str">
        <f>IFERROR(INDEX(总课程表!E:E,MATCH($A30,总课程表!E:E,0)-1)&amp;CHAR(10)&amp;INDEX(总课程表!$A:$A,MATCH($A30,总课程表!E:E,0)-1),"")</f>
        <v/>
      </c>
      <c r="F30" s="51" t="str">
        <f>IFERROR(INDEX(总课程表!F:F,MATCH($A30,总课程表!F:F,0)-1)&amp;CHAR(10)&amp;INDEX(总课程表!$A:$A,MATCH($A30,总课程表!F:F,0)-1),"")</f>
        <v/>
      </c>
      <c r="G30" s="49" t="str">
        <f>IFERROR(INDEX(总课程表!G:G,MATCH($A30,总课程表!G:G,0)-1)&amp;CHAR(10)&amp;INDEX(总课程表!$A:$A,MATCH($A30,总课程表!G:G,0)-1),"")</f>
        <v/>
      </c>
      <c r="H30" s="49" t="str">
        <f>IFERROR(INDEX(总课程表!H:H,MATCH($A30,总课程表!H:H,0)-1)&amp;CHAR(10)&amp;INDEX(总课程表!$A:$A,MATCH($A30,总课程表!H:H,0)-1),"")</f>
        <v/>
      </c>
      <c r="I30" s="54" t="str">
        <f>IFERROR(INDEX(总课程表!I:I,MATCH($A30,总课程表!I:I,0)-1)&amp;CHAR(10)&amp;INDEX(总课程表!$A:$A,MATCH($A30,总课程表!I:I,0)-1),"")</f>
        <v/>
      </c>
      <c r="J30" s="51" t="str">
        <f ca="1">IFERROR(INDEX(总课程表!J:J,MATCH($A30,总课程表!J:J,0)-1)&amp;CHAR(10)&amp;INDEX(总课程表!$A:$A,MATCH($A30,总课程表!J:J,0)-1),"")</f>
        <v/>
      </c>
      <c r="K30" s="49" t="str">
        <f>IFERROR(INDEX(总课程表!K:K,MATCH($A30,总课程表!K:K,0)-1)&amp;CHAR(10)&amp;INDEX(总课程表!$A:$A,MATCH($A30,总课程表!K:K,0)-1),"")</f>
        <v/>
      </c>
      <c r="L30" s="49" t="str">
        <f>IFERROR(INDEX(总课程表!L:L,MATCH($A30,总课程表!L:L,0)-1)&amp;CHAR(10)&amp;INDEX(总课程表!$A:$A,MATCH($A30,总课程表!L:L,0)-1),"")</f>
        <v/>
      </c>
      <c r="M30" s="50" t="str">
        <f>IFERROR(INDEX(总课程表!M:M,MATCH($A30,总课程表!M:M,0)-1)&amp;CHAR(10)&amp;INDEX(总课程表!$A:$A,MATCH($A30,总课程表!M:M,0)-1),"")</f>
        <v/>
      </c>
      <c r="N30" s="51" t="str">
        <f>IFERROR(INDEX(总课程表!N:N,MATCH($A30,总课程表!N:N,0)-1)&amp;CHAR(10)&amp;INDEX(总课程表!$A:$A,MATCH($A30,总课程表!N:N,0)-1),"")</f>
        <v>语文
八2</v>
      </c>
      <c r="O30" s="49" t="str">
        <f>IFERROR(INDEX(总课程表!O:O,MATCH($A30,总课程表!O:O,0)-1)&amp;CHAR(10)&amp;INDEX(总课程表!$A:$A,MATCH($A30,总课程表!O:O,0)-1),"")</f>
        <v>语文
八8</v>
      </c>
      <c r="P30" s="49" t="str">
        <f>IFERROR(INDEX(总课程表!P:P,MATCH($A30,总课程表!P:P,0)-1)&amp;CHAR(10)&amp;INDEX(总课程表!$A:$A,MATCH($A30,总课程表!P:P,0)-1),"")</f>
        <v/>
      </c>
      <c r="Q30" s="54" t="str">
        <f>IFERROR(INDEX(总课程表!Q:Q,MATCH($A30,总课程表!Q:Q,0)-1)&amp;CHAR(10)&amp;INDEX(总课程表!$A:$A,MATCH($A30,总课程表!Q:Q,0)-1),"")</f>
        <v/>
      </c>
      <c r="R30" s="51" t="str">
        <f ca="1">IFERROR(INDEX(总课程表!R:R,MATCH($A30,总课程表!R:R,0)-1)&amp;CHAR(10)&amp;INDEX(总课程表!$A:$A,MATCH($A30,总课程表!R:R,0)-1),"")</f>
        <v>语文
八2</v>
      </c>
      <c r="S30" s="49" t="str">
        <f>IFERROR(INDEX(总课程表!S:S,MATCH($A30,总课程表!S:S,0)-1)&amp;CHAR(10)&amp;INDEX(总课程表!$A:$A,MATCH($A30,总课程表!S:S,0)-1),"")</f>
        <v/>
      </c>
      <c r="T30" s="49" t="str">
        <f>IFERROR(INDEX(总课程表!T:T,MATCH($A30,总课程表!T:T,0)-1)&amp;CHAR(10)&amp;INDEX(总课程表!$A:$A,MATCH($A30,总课程表!T:T,0)-1),"")</f>
        <v>语文
八8</v>
      </c>
      <c r="U30" s="50" t="str">
        <f>IFERROR(INDEX(总课程表!U:U,MATCH($A30,总课程表!U:U,0)-1)&amp;CHAR(10)&amp;INDEX(总课程表!$A:$A,MATCH($A30,总课程表!U:U,0)-1),"")</f>
        <v/>
      </c>
      <c r="V30" s="51" t="str">
        <f>IFERROR(INDEX(总课程表!V:V,MATCH($A30,总课程表!V:V,0)-1)&amp;CHAR(10)&amp;INDEX(总课程表!$A:$A,MATCH($A30,总课程表!V:V,0)-1),"")</f>
        <v/>
      </c>
      <c r="W30" s="49" t="str">
        <f>IFERROR(INDEX(总课程表!W:W,MATCH($A30,总课程表!W:W,0)-1)&amp;CHAR(10)&amp;INDEX(总课程表!$A:$A,MATCH($A30,总课程表!W:W,0)-1),"")</f>
        <v/>
      </c>
      <c r="X30" s="49" t="str">
        <f t="array" ref="X30">IFERROR(IF(OR(A30=走班课),"选修",INDEX(总课程表!X:X,MATCH($A30,总课程表!X:X,0)-1)&amp;CHAR(10)&amp;INDEX(总课程表!$A:$A,MATCH($A30,总课程表!X:X,0)-1)),"")</f>
        <v>选修</v>
      </c>
      <c r="Y30" s="54" t="str">
        <f>IFERROR(INDEX(总课程表!Y:Y,MATCH($A30,总课程表!Y:Y,0)-1)&amp;CHAR(10)&amp;INDEX(总课程表!$A:$A,MATCH($A30,总课程表!Y:Y,0)-1),"")</f>
        <v/>
      </c>
      <c r="Z30" s="51" t="str">
        <f ca="1">IFERROR(INDEX(总课程表!Z:Z,MATCH($A30,总课程表!Z:Z,0)-1)&amp;CHAR(10)&amp;INDEX(总课程表!$A:$A,MATCH($A30,总课程表!Z:Z,0)-1),"")</f>
        <v>语文
八8</v>
      </c>
      <c r="AA30" s="49" t="str">
        <f>IFERROR(INDEX(总课程表!AA:AA,MATCH($A30,总课程表!AA:AA,0)-1)&amp;CHAR(10)&amp;INDEX(总课程表!$A:$A,MATCH($A30,总课程表!AA:AA,0)-1),"")</f>
        <v>语文
八2</v>
      </c>
      <c r="AB30" s="49" t="str">
        <f>IFERROR(INDEX(总课程表!AB:AB,MATCH($A30,总课程表!AB:AB,0)-1)&amp;CHAR(10)&amp;INDEX(总课程表!$A:$A,MATCH($A30,总课程表!AB:AB,0)-1),"")</f>
        <v/>
      </c>
      <c r="AC30" s="50" t="str">
        <f>IFERROR(INDEX(总课程表!AC:AC,MATCH($A30,总课程表!AC:AC,0)-1)&amp;CHAR(10)&amp;INDEX(总课程表!$A:$A,MATCH($A30,总课程表!AC:AC,0)-1),"")</f>
        <v/>
      </c>
      <c r="AD30" s="51" t="str">
        <f>IFERROR(INDEX(总课程表!AD:AD,MATCH($A30,总课程表!AD:AD,0)-1)&amp;CHAR(10)&amp;INDEX(总课程表!$A:$A,MATCH($A30,总课程表!AD:AD,0)-1),"")</f>
        <v/>
      </c>
      <c r="AE30" s="49" t="str">
        <f>IFERROR(INDEX(总课程表!AE:AE,MATCH($A30,总课程表!AE:AE,0)-1)&amp;CHAR(10)&amp;INDEX(总课程表!$A:$A,MATCH($A30,总课程表!AE:AE,0)-1),"")</f>
        <v/>
      </c>
      <c r="AF30" s="49" t="str">
        <f>IFERROR(INDEX(总课程表!AF:AF,MATCH($A30,总课程表!AF:AF,0)-1)&amp;CHAR(10)&amp;INDEX(总课程表!$A:$A,MATCH($A30,总课程表!AF:AF,0)-1),"")</f>
        <v/>
      </c>
      <c r="AG30" s="54" t="str">
        <f>IFERROR(INDEX(总课程表!AG:AG,MATCH($A30,总课程表!AG:AG,0)-1)&amp;CHAR(10)&amp;INDEX(总课程表!$A:$A,MATCH($A30,总课程表!AG:AG,0)-1),"")</f>
        <v/>
      </c>
      <c r="AH30" s="51" t="str">
        <f ca="1">IFERROR(INDEX(总课程表!AH:AH,MATCH($A30,总课程表!AH:AH,0)-1)&amp;CHAR(10)&amp;INDEX(总课程表!$A:$A,MATCH($A30,总课程表!AH:AH,0)-1),"")</f>
        <v/>
      </c>
      <c r="AI30" s="49" t="str">
        <f>IFERROR(INDEX(总课程表!AI:AI,MATCH($A30,总课程表!AI:AI,0)-1)&amp;CHAR(10)&amp;INDEX(总课程表!$A:$A,MATCH($A30,总课程表!AI:AI,0)-1),"")</f>
        <v/>
      </c>
      <c r="AJ30" s="49" t="str">
        <f>IFERROR(INDEX(总课程表!AJ:AJ,MATCH($A30,总课程表!AJ:AJ,0)-1)&amp;CHAR(10)&amp;INDEX(总课程表!$A:$A,MATCH($A30,总课程表!AJ:AJ,0)-1),"")</f>
        <v>语文
八2</v>
      </c>
      <c r="AK30" s="50" t="str">
        <f>IFERROR(INDEX(总课程表!AK:AK,MATCH($A30,总课程表!AK:AK,0)-1)&amp;CHAR(10)&amp;INDEX(总课程表!$A:$A,MATCH($A30,总课程表!AK:AK,0)-1),"")</f>
        <v>语文
八8</v>
      </c>
      <c r="AL30" s="51" t="str">
        <f>IFERROR(INDEX(总课程表!AL:AL,MATCH($A30,总课程表!AL:AL,0)-1)&amp;CHAR(10)&amp;INDEX(总课程表!$A:$A,MATCH($A30,总课程表!AL:AL,0)-1),"")</f>
        <v/>
      </c>
      <c r="AM30" s="49" t="str">
        <f>IFERROR(INDEX(总课程表!AM:AM,MATCH($A30,总课程表!AM:AM,0)-1)&amp;CHAR(10)&amp;INDEX(总课程表!$A:$A,MATCH($A30,总课程表!AM:AM,0)-1),"")</f>
        <v/>
      </c>
      <c r="AN30" s="49" t="str">
        <f>IFERROR(INDEX(总课程表!AN:AN,MATCH($A30,总课程表!AN:AN,0)-1)&amp;CHAR(10)&amp;INDEX(总课程表!$A:$A,MATCH($A30,总课程表!AN:AN,0)-1),"")</f>
        <v/>
      </c>
      <c r="AO30" s="54" t="str">
        <f>IFERROR(INDEX(总课程表!AO:AO,MATCH($A30,总课程表!AO:AO,0)-1)&amp;CHAR(10)&amp;INDEX(总课程表!$A:$A,MATCH($A30,总课程表!AO:AO,0)-1),"")</f>
        <v/>
      </c>
      <c r="AQ30" s="35" t="b">
        <f t="array" aca="1" ref="AQ30" ca="1">SUMPRODUCT((B30:AO30=教师总表0!B30:AO30)*1)=40</f>
        <v>1</v>
      </c>
      <c r="AR30" s="56" t="str">
        <f t="shared" si="1"/>
        <v>黄苏</v>
      </c>
      <c r="AS30" s="56" t="str">
        <f t="shared" si="1"/>
        <v>黄苏</v>
      </c>
      <c r="AT30" s="56" t="str">
        <f t="shared" si="1"/>
        <v>黄苏</v>
      </c>
      <c r="AU30" s="56" t="str">
        <f t="shared" si="1"/>
        <v>黄苏</v>
      </c>
      <c r="AV30" s="56" t="str">
        <f t="shared" si="1"/>
        <v>黄苏</v>
      </c>
    </row>
    <row r="31" spans="1:48" ht="22.6" customHeight="1" x14ac:dyDescent="0.15">
      <c r="A31" s="20" t="str">
        <f>教师安排!AI29</f>
        <v>季晓兰</v>
      </c>
      <c r="B31" s="48" t="str">
        <f ca="1">IFERROR(INDEX(总课程表!B:B,MATCH($A31,总课程表!B:B,0)-1)&amp;CHAR(10)&amp;INDEX(总课程表!$A:$A,MATCH($A31,总课程表!B:B,0)-1),"")</f>
        <v/>
      </c>
      <c r="C31" s="49" t="str">
        <f>IFERROR(INDEX(总课程表!C:C,MATCH($A31,总课程表!C:C,0)-1)&amp;CHAR(10)&amp;INDEX(总课程表!$A:$A,MATCH($A31,总课程表!C:C,0)-1),"")</f>
        <v/>
      </c>
      <c r="D31" s="49" t="str">
        <f>IFERROR(INDEX(总课程表!D:D,MATCH($A31,总课程表!D:D,0)-1)&amp;CHAR(10)&amp;INDEX(总课程表!$A:$A,MATCH($A31,总课程表!D:D,0)-1),"")</f>
        <v/>
      </c>
      <c r="E31" s="50" t="str">
        <f>IFERROR(INDEX(总课程表!E:E,MATCH($A31,总课程表!E:E,0)-1)&amp;CHAR(10)&amp;INDEX(总课程表!$A:$A,MATCH($A31,总课程表!E:E,0)-1),"")</f>
        <v/>
      </c>
      <c r="F31" s="51" t="str">
        <f>IFERROR(INDEX(总课程表!F:F,MATCH($A31,总课程表!F:F,0)-1)&amp;CHAR(10)&amp;INDEX(总课程表!$A:$A,MATCH($A31,总课程表!F:F,0)-1),"")</f>
        <v/>
      </c>
      <c r="G31" s="49" t="str">
        <f>IFERROR(INDEX(总课程表!G:G,MATCH($A31,总课程表!G:G,0)-1)&amp;CHAR(10)&amp;INDEX(总课程表!$A:$A,MATCH($A31,总课程表!G:G,0)-1),"")</f>
        <v/>
      </c>
      <c r="H31" s="49" t="str">
        <f>IFERROR(INDEX(总课程表!H:H,MATCH($A31,总课程表!H:H,0)-1)&amp;CHAR(10)&amp;INDEX(总课程表!$A:$A,MATCH($A31,总课程表!H:H,0)-1),"")</f>
        <v>外语
九5</v>
      </c>
      <c r="I31" s="54" t="str">
        <f>IFERROR(INDEX(总课程表!I:I,MATCH($A31,总课程表!I:I,0)-1)&amp;CHAR(10)&amp;INDEX(总课程表!$A:$A,MATCH($A31,总课程表!I:I,0)-1),"")</f>
        <v/>
      </c>
      <c r="J31" s="51" t="str">
        <f ca="1">IFERROR(INDEX(总课程表!J:J,MATCH($A31,总课程表!J:J,0)-1)&amp;CHAR(10)&amp;INDEX(总课程表!$A:$A,MATCH($A31,总课程表!J:J,0)-1),"")</f>
        <v/>
      </c>
      <c r="K31" s="49" t="str">
        <f>IFERROR(INDEX(总课程表!K:K,MATCH($A31,总课程表!K:K,0)-1)&amp;CHAR(10)&amp;INDEX(总课程表!$A:$A,MATCH($A31,总课程表!K:K,0)-1),"")</f>
        <v/>
      </c>
      <c r="L31" s="49" t="str">
        <f>IFERROR(INDEX(总课程表!L:L,MATCH($A31,总课程表!L:L,0)-1)&amp;CHAR(10)&amp;INDEX(总课程表!$A:$A,MATCH($A31,总课程表!L:L,0)-1),"")</f>
        <v>外语
九5</v>
      </c>
      <c r="M31" s="50" t="str">
        <f>IFERROR(INDEX(总课程表!M:M,MATCH($A31,总课程表!M:M,0)-1)&amp;CHAR(10)&amp;INDEX(总课程表!$A:$A,MATCH($A31,总课程表!M:M,0)-1),"")</f>
        <v/>
      </c>
      <c r="N31" s="51" t="str">
        <f>IFERROR(INDEX(总课程表!N:N,MATCH($A31,总课程表!N:N,0)-1)&amp;CHAR(10)&amp;INDEX(总课程表!$A:$A,MATCH($A31,总课程表!N:N,0)-1),"")</f>
        <v/>
      </c>
      <c r="O31" s="49" t="str">
        <f>IFERROR(INDEX(总课程表!O:O,MATCH($A31,总课程表!O:O,0)-1)&amp;CHAR(10)&amp;INDEX(总课程表!$A:$A,MATCH($A31,总课程表!O:O,0)-1),"")</f>
        <v/>
      </c>
      <c r="P31" s="49" t="str">
        <f>IFERROR(INDEX(总课程表!P:P,MATCH($A31,总课程表!P:P,0)-1)&amp;CHAR(10)&amp;INDEX(总课程表!$A:$A,MATCH($A31,总课程表!P:P,0)-1),"")</f>
        <v/>
      </c>
      <c r="Q31" s="54" t="str">
        <f>IFERROR(INDEX(总课程表!Q:Q,MATCH($A31,总课程表!Q:Q,0)-1)&amp;CHAR(10)&amp;INDEX(总课程表!$A:$A,MATCH($A31,总课程表!Q:Q,0)-1),"")</f>
        <v/>
      </c>
      <c r="R31" s="51" t="str">
        <f ca="1">IFERROR(INDEX(总课程表!R:R,MATCH($A31,总课程表!R:R,0)-1)&amp;CHAR(10)&amp;INDEX(总课程表!$A:$A,MATCH($A31,总课程表!R:R,0)-1),"")</f>
        <v/>
      </c>
      <c r="S31" s="49" t="str">
        <f>IFERROR(INDEX(总课程表!S:S,MATCH($A31,总课程表!S:S,0)-1)&amp;CHAR(10)&amp;INDEX(总课程表!$A:$A,MATCH($A31,总课程表!S:S,0)-1),"")</f>
        <v>外语
九5</v>
      </c>
      <c r="T31" s="49" t="str">
        <f>IFERROR(INDEX(总课程表!T:T,MATCH($A31,总课程表!T:T,0)-1)&amp;CHAR(10)&amp;INDEX(总课程表!$A:$A,MATCH($A31,总课程表!T:T,0)-1),"")</f>
        <v/>
      </c>
      <c r="U31" s="50" t="str">
        <f>IFERROR(INDEX(总课程表!U:U,MATCH($A31,总课程表!U:U,0)-1)&amp;CHAR(10)&amp;INDEX(总课程表!$A:$A,MATCH($A31,总课程表!U:U,0)-1),"")</f>
        <v/>
      </c>
      <c r="V31" s="51" t="str">
        <f>IFERROR(INDEX(总课程表!V:V,MATCH($A31,总课程表!V:V,0)-1)&amp;CHAR(10)&amp;INDEX(总课程表!$A:$A,MATCH($A31,总课程表!V:V,0)-1),"")</f>
        <v/>
      </c>
      <c r="W31" s="49" t="str">
        <f>IFERROR(INDEX(总课程表!W:W,MATCH($A31,总课程表!W:W,0)-1)&amp;CHAR(10)&amp;INDEX(总课程表!$A:$A,MATCH($A31,总课程表!W:W,0)-1),"")</f>
        <v/>
      </c>
      <c r="X31" s="49" t="str">
        <f t="array" ref="X31">IFERROR(IF(OR(A31=走班课),"选修",INDEX(总课程表!X:X,MATCH($A31,总课程表!X:X,0)-1)&amp;CHAR(10)&amp;INDEX(总课程表!$A:$A,MATCH($A31,总课程表!X:X,0)-1)),"")</f>
        <v/>
      </c>
      <c r="Y31" s="54" t="str">
        <f>IFERROR(INDEX(总课程表!Y:Y,MATCH($A31,总课程表!Y:Y,0)-1)&amp;CHAR(10)&amp;INDEX(总课程表!$A:$A,MATCH($A31,总课程表!Y:Y,0)-1),"")</f>
        <v/>
      </c>
      <c r="Z31" s="51" t="str">
        <f ca="1">IFERROR(INDEX(总课程表!Z:Z,MATCH($A31,总课程表!Z:Z,0)-1)&amp;CHAR(10)&amp;INDEX(总课程表!$A:$A,MATCH($A31,总课程表!Z:Z,0)-1),"")</f>
        <v/>
      </c>
      <c r="AA31" s="49" t="str">
        <f>IFERROR(INDEX(总课程表!AA:AA,MATCH($A31,总课程表!AA:AA,0)-1)&amp;CHAR(10)&amp;INDEX(总课程表!$A:$A,MATCH($A31,总课程表!AA:AA,0)-1),"")</f>
        <v/>
      </c>
      <c r="AB31" s="49" t="str">
        <f>IFERROR(INDEX(总课程表!AB:AB,MATCH($A31,总课程表!AB:AB,0)-1)&amp;CHAR(10)&amp;INDEX(总课程表!$A:$A,MATCH($A31,总课程表!AB:AB,0)-1),"")</f>
        <v/>
      </c>
      <c r="AC31" s="50" t="str">
        <f>IFERROR(INDEX(总课程表!AC:AC,MATCH($A31,总课程表!AC:AC,0)-1)&amp;CHAR(10)&amp;INDEX(总课程表!$A:$A,MATCH($A31,总课程表!AC:AC,0)-1),"")</f>
        <v/>
      </c>
      <c r="AD31" s="51" t="str">
        <f>IFERROR(INDEX(总课程表!AD:AD,MATCH($A31,总课程表!AD:AD,0)-1)&amp;CHAR(10)&amp;INDEX(总课程表!$A:$A,MATCH($A31,总课程表!AD:AD,0)-1),"")</f>
        <v/>
      </c>
      <c r="AE31" s="49" t="str">
        <f>IFERROR(INDEX(总课程表!AE:AE,MATCH($A31,总课程表!AE:AE,0)-1)&amp;CHAR(10)&amp;INDEX(总课程表!$A:$A,MATCH($A31,总课程表!AE:AE,0)-1),"")</f>
        <v/>
      </c>
      <c r="AF31" s="49" t="str">
        <f>IFERROR(INDEX(总课程表!AF:AF,MATCH($A31,总课程表!AF:AF,0)-1)&amp;CHAR(10)&amp;INDEX(总课程表!$A:$A,MATCH($A31,总课程表!AF:AF,0)-1),"")</f>
        <v>地校1
九5</v>
      </c>
      <c r="AG31" s="54" t="str">
        <f>IFERROR(INDEX(总课程表!AG:AG,MATCH($A31,总课程表!AG:AG,0)-1)&amp;CHAR(10)&amp;INDEX(总课程表!$A:$A,MATCH($A31,总课程表!AG:AG,0)-1),"")</f>
        <v/>
      </c>
      <c r="AH31" s="51" t="str">
        <f ca="1">IFERROR(INDEX(总课程表!AH:AH,MATCH($A31,总课程表!AH:AH,0)-1)&amp;CHAR(10)&amp;INDEX(总课程表!$A:$A,MATCH($A31,总课程表!AH:AH,0)-1),"")</f>
        <v/>
      </c>
      <c r="AI31" s="49" t="str">
        <f>IFERROR(INDEX(总课程表!AI:AI,MATCH($A31,总课程表!AI:AI,0)-1)&amp;CHAR(10)&amp;INDEX(总课程表!$A:$A,MATCH($A31,总课程表!AI:AI,0)-1),"")</f>
        <v/>
      </c>
      <c r="AJ31" s="49" t="str">
        <f>IFERROR(INDEX(总课程表!AJ:AJ,MATCH($A31,总课程表!AJ:AJ,0)-1)&amp;CHAR(10)&amp;INDEX(总课程表!$A:$A,MATCH($A31,总课程表!AJ:AJ,0)-1),"")</f>
        <v/>
      </c>
      <c r="AK31" s="50" t="str">
        <f>IFERROR(INDEX(总课程表!AK:AK,MATCH($A31,总课程表!AK:AK,0)-1)&amp;CHAR(10)&amp;INDEX(总课程表!$A:$A,MATCH($A31,总课程表!AK:AK,0)-1),"")</f>
        <v>外语
九5</v>
      </c>
      <c r="AL31" s="51" t="str">
        <f>IFERROR(INDEX(总课程表!AL:AL,MATCH($A31,总课程表!AL:AL,0)-1)&amp;CHAR(10)&amp;INDEX(总课程表!$A:$A,MATCH($A31,总课程表!AL:AL,0)-1),"")</f>
        <v/>
      </c>
      <c r="AM31" s="49" t="str">
        <f>IFERROR(INDEX(总课程表!AM:AM,MATCH($A31,总课程表!AM:AM,0)-1)&amp;CHAR(10)&amp;INDEX(总课程表!$A:$A,MATCH($A31,总课程表!AM:AM,0)-1),"")</f>
        <v/>
      </c>
      <c r="AN31" s="49" t="str">
        <f>IFERROR(INDEX(总课程表!AN:AN,MATCH($A31,总课程表!AN:AN,0)-1)&amp;CHAR(10)&amp;INDEX(总课程表!$A:$A,MATCH($A31,总课程表!AN:AN,0)-1),"")</f>
        <v/>
      </c>
      <c r="AO31" s="54" t="str">
        <f>IFERROR(INDEX(总课程表!AO:AO,MATCH($A31,总课程表!AO:AO,0)-1)&amp;CHAR(10)&amp;INDEX(总课程表!$A:$A,MATCH($A31,总课程表!AO:AO,0)-1),"")</f>
        <v/>
      </c>
      <c r="AQ31" s="35" t="b">
        <f t="array" aca="1" ref="AQ31" ca="1">SUMPRODUCT((B31:AO31=教师总表0!B31:AO31)*1)=40</f>
        <v>1</v>
      </c>
      <c r="AR31" s="56" t="str">
        <f t="shared" si="1"/>
        <v>季晓兰</v>
      </c>
      <c r="AS31" s="56" t="str">
        <f t="shared" si="1"/>
        <v>季晓兰</v>
      </c>
      <c r="AT31" s="56" t="str">
        <f t="shared" si="1"/>
        <v>季晓兰</v>
      </c>
      <c r="AU31" s="56" t="str">
        <f t="shared" si="1"/>
        <v>季晓兰</v>
      </c>
      <c r="AV31" s="56" t="str">
        <f t="shared" si="1"/>
        <v>季晓兰</v>
      </c>
    </row>
    <row r="32" spans="1:48" ht="22.6" customHeight="1" x14ac:dyDescent="0.15">
      <c r="A32" s="20" t="str">
        <f>教师安排!AI30</f>
        <v>季艳</v>
      </c>
      <c r="B32" s="48" t="str">
        <f ca="1">IFERROR(INDEX(总课程表!B:B,MATCH($A32,总课程表!B:B,0)-1)&amp;CHAR(10)&amp;INDEX(总课程表!$A:$A,MATCH($A32,总课程表!B:B,0)-1),"")</f>
        <v/>
      </c>
      <c r="C32" s="49" t="str">
        <f>IFERROR(INDEX(总课程表!C:C,MATCH($A32,总课程表!C:C,0)-1)&amp;CHAR(10)&amp;INDEX(总课程表!$A:$A,MATCH($A32,总课程表!C:C,0)-1),"")</f>
        <v/>
      </c>
      <c r="D32" s="49" t="str">
        <f>IFERROR(INDEX(总课程表!D:D,MATCH($A32,总课程表!D:D,0)-1)&amp;CHAR(10)&amp;INDEX(总课程表!$A:$A,MATCH($A32,总课程表!D:D,0)-1),"")</f>
        <v/>
      </c>
      <c r="E32" s="50" t="str">
        <f>IFERROR(INDEX(总课程表!E:E,MATCH($A32,总课程表!E:E,0)-1)&amp;CHAR(10)&amp;INDEX(总课程表!$A:$A,MATCH($A32,总课程表!E:E,0)-1),"")</f>
        <v/>
      </c>
      <c r="F32" s="51" t="str">
        <f>IFERROR(INDEX(总课程表!F:F,MATCH($A32,总课程表!F:F,0)-1)&amp;CHAR(10)&amp;INDEX(总课程表!$A:$A,MATCH($A32,总课程表!F:F,0)-1),"")</f>
        <v/>
      </c>
      <c r="G32" s="49" t="str">
        <f>IFERROR(INDEX(总课程表!G:G,MATCH($A32,总课程表!G:G,0)-1)&amp;CHAR(10)&amp;INDEX(总课程表!$A:$A,MATCH($A32,总课程表!G:G,0)-1),"")</f>
        <v>美术
九6</v>
      </c>
      <c r="H32" s="49" t="str">
        <f>IFERROR(INDEX(总课程表!H:H,MATCH($A32,总课程表!H:H,0)-1)&amp;CHAR(10)&amp;INDEX(总课程表!$A:$A,MATCH($A32,总课程表!H:H,0)-1),"")</f>
        <v/>
      </c>
      <c r="I32" s="54" t="str">
        <f>IFERROR(INDEX(总课程表!I:I,MATCH($A32,总课程表!I:I,0)-1)&amp;CHAR(10)&amp;INDEX(总课程表!$A:$A,MATCH($A32,总课程表!I:I,0)-1),"")</f>
        <v/>
      </c>
      <c r="J32" s="51" t="str">
        <f ca="1">IFERROR(INDEX(总课程表!J:J,MATCH($A32,总课程表!J:J,0)-1)&amp;CHAR(10)&amp;INDEX(总课程表!$A:$A,MATCH($A32,总课程表!J:J,0)-1),"")</f>
        <v/>
      </c>
      <c r="K32" s="49" t="str">
        <f>IFERROR(INDEX(总课程表!K:K,MATCH($A32,总课程表!K:K,0)-1)&amp;CHAR(10)&amp;INDEX(总课程表!$A:$A,MATCH($A32,总课程表!K:K,0)-1),"")</f>
        <v/>
      </c>
      <c r="L32" s="49" t="str">
        <f>IFERROR(INDEX(总课程表!L:L,MATCH($A32,总课程表!L:L,0)-1)&amp;CHAR(10)&amp;INDEX(总课程表!$A:$A,MATCH($A32,总课程表!L:L,0)-1),"")</f>
        <v>美术
七10</v>
      </c>
      <c r="M32" s="50" t="str">
        <f>IFERROR(INDEX(总课程表!M:M,MATCH($A32,总课程表!M:M,0)-1)&amp;CHAR(10)&amp;INDEX(总课程表!$A:$A,MATCH($A32,总课程表!M:M,0)-1),"")</f>
        <v>美术
九1</v>
      </c>
      <c r="N32" s="51" t="str">
        <f>IFERROR(INDEX(总课程表!N:N,MATCH($A32,总课程表!N:N,0)-1)&amp;CHAR(10)&amp;INDEX(总课程表!$A:$A,MATCH($A32,总课程表!N:N,0)-1),"")</f>
        <v>美术
九7</v>
      </c>
      <c r="O32" s="49" t="str">
        <f>IFERROR(INDEX(总课程表!O:O,MATCH($A32,总课程表!O:O,0)-1)&amp;CHAR(10)&amp;INDEX(总课程表!$A:$A,MATCH($A32,总课程表!O:O,0)-1),"")</f>
        <v>美术
九5</v>
      </c>
      <c r="P32" s="49" t="str">
        <f>IFERROR(INDEX(总课程表!P:P,MATCH($A32,总课程表!P:P,0)-1)&amp;CHAR(10)&amp;INDEX(总课程表!$A:$A,MATCH($A32,总课程表!P:P,0)-1),"")</f>
        <v/>
      </c>
      <c r="Q32" s="54" t="str">
        <f>IFERROR(INDEX(总课程表!Q:Q,MATCH($A32,总课程表!Q:Q,0)-1)&amp;CHAR(10)&amp;INDEX(总课程表!$A:$A,MATCH($A32,总课程表!Q:Q,0)-1),"")</f>
        <v/>
      </c>
      <c r="R32" s="51" t="str">
        <f ca="1">IFERROR(INDEX(总课程表!R:R,MATCH($A32,总课程表!R:R,0)-1)&amp;CHAR(10)&amp;INDEX(总课程表!$A:$A,MATCH($A32,总课程表!R:R,0)-1),"")</f>
        <v/>
      </c>
      <c r="S32" s="49" t="str">
        <f>IFERROR(INDEX(总课程表!S:S,MATCH($A32,总课程表!S:S,0)-1)&amp;CHAR(10)&amp;INDEX(总课程表!$A:$A,MATCH($A32,总课程表!S:S,0)-1),"")</f>
        <v/>
      </c>
      <c r="T32" s="49" t="str">
        <f>IFERROR(INDEX(总课程表!T:T,MATCH($A32,总课程表!T:T,0)-1)&amp;CHAR(10)&amp;INDEX(总课程表!$A:$A,MATCH($A32,总课程表!T:T,0)-1),"")</f>
        <v/>
      </c>
      <c r="U32" s="50" t="str">
        <f>IFERROR(INDEX(总课程表!U:U,MATCH($A32,总课程表!U:U,0)-1)&amp;CHAR(10)&amp;INDEX(总课程表!$A:$A,MATCH($A32,总课程表!U:U,0)-1),"")</f>
        <v>美术
九2</v>
      </c>
      <c r="V32" s="51" t="str">
        <f>IFERROR(INDEX(总课程表!V:V,MATCH($A32,总课程表!V:V,0)-1)&amp;CHAR(10)&amp;INDEX(总课程表!$A:$A,MATCH($A32,总课程表!V:V,0)-1),"")</f>
        <v/>
      </c>
      <c r="W32" s="49" t="str">
        <f>IFERROR(INDEX(总课程表!W:W,MATCH($A32,总课程表!W:W,0)-1)&amp;CHAR(10)&amp;INDEX(总课程表!$A:$A,MATCH($A32,总课程表!W:W,0)-1),"")</f>
        <v/>
      </c>
      <c r="X32" s="49" t="str">
        <f t="array" ref="X32">IFERROR(IF(OR(A32=走班课),"选修",INDEX(总课程表!X:X,MATCH($A32,总课程表!X:X,0)-1)&amp;CHAR(10)&amp;INDEX(总课程表!$A:$A,MATCH($A32,总课程表!X:X,0)-1)),"")</f>
        <v>选修</v>
      </c>
      <c r="Y32" s="54" t="str">
        <f>IFERROR(INDEX(总课程表!Y:Y,MATCH($A32,总课程表!Y:Y,0)-1)&amp;CHAR(10)&amp;INDEX(总课程表!$A:$A,MATCH($A32,总课程表!Y:Y,0)-1),"")</f>
        <v/>
      </c>
      <c r="Z32" s="51" t="str">
        <f ca="1">IFERROR(INDEX(总课程表!Z:Z,MATCH($A32,总课程表!Z:Z,0)-1)&amp;CHAR(10)&amp;INDEX(总课程表!$A:$A,MATCH($A32,总课程表!Z:Z,0)-1),"")</f>
        <v/>
      </c>
      <c r="AA32" s="49" t="str">
        <f>IFERROR(INDEX(总课程表!AA:AA,MATCH($A32,总课程表!AA:AA,0)-1)&amp;CHAR(10)&amp;INDEX(总课程表!$A:$A,MATCH($A32,总课程表!AA:AA,0)-1),"")</f>
        <v/>
      </c>
      <c r="AB32" s="49" t="str">
        <f>IFERROR(INDEX(总课程表!AB:AB,MATCH($A32,总课程表!AB:AB,0)-1)&amp;CHAR(10)&amp;INDEX(总课程表!$A:$A,MATCH($A32,总课程表!AB:AB,0)-1),"")</f>
        <v/>
      </c>
      <c r="AC32" s="50" t="str">
        <f>IFERROR(INDEX(总课程表!AC:AC,MATCH($A32,总课程表!AC:AC,0)-1)&amp;CHAR(10)&amp;INDEX(总课程表!$A:$A,MATCH($A32,总课程表!AC:AC,0)-1),"")</f>
        <v>美术
九8</v>
      </c>
      <c r="AD32" s="51" t="str">
        <f>IFERROR(INDEX(总课程表!AD:AD,MATCH($A32,总课程表!AD:AD,0)-1)&amp;CHAR(10)&amp;INDEX(总课程表!$A:$A,MATCH($A32,总课程表!AD:AD,0)-1),"")</f>
        <v>美术
九9</v>
      </c>
      <c r="AE32" s="49" t="str">
        <f>IFERROR(INDEX(总课程表!AE:AE,MATCH($A32,总课程表!AE:AE,0)-1)&amp;CHAR(10)&amp;INDEX(总课程表!$A:$A,MATCH($A32,总课程表!AE:AE,0)-1),"")</f>
        <v>美术
九10</v>
      </c>
      <c r="AF32" s="49" t="str">
        <f>IFERROR(INDEX(总课程表!AF:AF,MATCH($A32,总课程表!AF:AF,0)-1)&amp;CHAR(10)&amp;INDEX(总课程表!$A:$A,MATCH($A32,总课程表!AF:AF,0)-1),"")</f>
        <v/>
      </c>
      <c r="AG32" s="54" t="str">
        <f>IFERROR(INDEX(总课程表!AG:AG,MATCH($A32,总课程表!AG:AG,0)-1)&amp;CHAR(10)&amp;INDEX(总课程表!$A:$A,MATCH($A32,总课程表!AG:AG,0)-1),"")</f>
        <v>美术
九4</v>
      </c>
      <c r="AH32" s="51" t="str">
        <f ca="1">IFERROR(INDEX(总课程表!AH:AH,MATCH($A32,总课程表!AH:AH,0)-1)&amp;CHAR(10)&amp;INDEX(总课程表!$A:$A,MATCH($A32,总课程表!AH:AH,0)-1),"")</f>
        <v/>
      </c>
      <c r="AI32" s="49" t="str">
        <f>IFERROR(INDEX(总课程表!AI:AI,MATCH($A32,总课程表!AI:AI,0)-1)&amp;CHAR(10)&amp;INDEX(总课程表!$A:$A,MATCH($A32,总课程表!AI:AI,0)-1),"")</f>
        <v/>
      </c>
      <c r="AJ32" s="49" t="str">
        <f>IFERROR(INDEX(总课程表!AJ:AJ,MATCH($A32,总课程表!AJ:AJ,0)-1)&amp;CHAR(10)&amp;INDEX(总课程表!$A:$A,MATCH($A32,总课程表!AJ:AJ,0)-1),"")</f>
        <v/>
      </c>
      <c r="AK32" s="50" t="str">
        <f>IFERROR(INDEX(总课程表!AK:AK,MATCH($A32,总课程表!AK:AK,0)-1)&amp;CHAR(10)&amp;INDEX(总课程表!$A:$A,MATCH($A32,总课程表!AK:AK,0)-1),"")</f>
        <v/>
      </c>
      <c r="AL32" s="51" t="str">
        <f>IFERROR(INDEX(总课程表!AL:AL,MATCH($A32,总课程表!AL:AL,0)-1)&amp;CHAR(10)&amp;INDEX(总课程表!$A:$A,MATCH($A32,总课程表!AL:AL,0)-1),"")</f>
        <v>美术
九3</v>
      </c>
      <c r="AM32" s="49" t="str">
        <f>IFERROR(INDEX(总课程表!AM:AM,MATCH($A32,总课程表!AM:AM,0)-1)&amp;CHAR(10)&amp;INDEX(总课程表!$A:$A,MATCH($A32,总课程表!AM:AM,0)-1),"")</f>
        <v>美术
九11</v>
      </c>
      <c r="AN32" s="49" t="str">
        <f>IFERROR(INDEX(总课程表!AN:AN,MATCH($A32,总课程表!AN:AN,0)-1)&amp;CHAR(10)&amp;INDEX(总课程表!$A:$A,MATCH($A32,总课程表!AN:AN,0)-1),"")</f>
        <v/>
      </c>
      <c r="AO32" s="54" t="str">
        <f>IFERROR(INDEX(总课程表!AO:AO,MATCH($A32,总课程表!AO:AO,0)-1)&amp;CHAR(10)&amp;INDEX(总课程表!$A:$A,MATCH($A32,总课程表!AO:AO,0)-1),"")</f>
        <v/>
      </c>
      <c r="AQ32" s="35" t="b">
        <f t="array" aca="1" ref="AQ32" ca="1">SUMPRODUCT((B32:AO32=教师总表0!B32:AO32)*1)=40</f>
        <v>1</v>
      </c>
      <c r="AR32" s="56" t="str">
        <f t="shared" si="1"/>
        <v>季艳</v>
      </c>
      <c r="AS32" s="56" t="str">
        <f t="shared" si="1"/>
        <v>季艳</v>
      </c>
      <c r="AT32" s="56" t="str">
        <f t="shared" si="1"/>
        <v>季艳</v>
      </c>
      <c r="AU32" s="56" t="str">
        <f t="shared" si="1"/>
        <v>季艳</v>
      </c>
      <c r="AV32" s="56" t="str">
        <f t="shared" si="1"/>
        <v>季艳</v>
      </c>
    </row>
    <row r="33" spans="1:48" ht="22.6" customHeight="1" x14ac:dyDescent="0.15">
      <c r="A33" s="20" t="str">
        <f>教师安排!AI31</f>
        <v>贾莲蔚</v>
      </c>
      <c r="B33" s="48" t="str">
        <f ca="1">IFERROR(INDEX(总课程表!B:B,MATCH($A33,总课程表!B:B,0)-1)&amp;CHAR(10)&amp;INDEX(总课程表!$A:$A,MATCH($A33,总课程表!B:B,0)-1),"")</f>
        <v/>
      </c>
      <c r="C33" s="49" t="str">
        <f>IFERROR(INDEX(总课程表!C:C,MATCH($A33,总课程表!C:C,0)-1)&amp;CHAR(10)&amp;INDEX(总课程表!$A:$A,MATCH($A33,总课程表!C:C,0)-1),"")</f>
        <v>外语
八9</v>
      </c>
      <c r="D33" s="49" t="str">
        <f>IFERROR(INDEX(总课程表!D:D,MATCH($A33,总课程表!D:D,0)-1)&amp;CHAR(10)&amp;INDEX(总课程表!$A:$A,MATCH($A33,总课程表!D:D,0)-1),"")</f>
        <v/>
      </c>
      <c r="E33" s="50" t="str">
        <f>IFERROR(INDEX(总课程表!E:E,MATCH($A33,总课程表!E:E,0)-1)&amp;CHAR(10)&amp;INDEX(总课程表!$A:$A,MATCH($A33,总课程表!E:E,0)-1),"")</f>
        <v/>
      </c>
      <c r="F33" s="51" t="str">
        <f>IFERROR(INDEX(总课程表!F:F,MATCH($A33,总课程表!F:F,0)-1)&amp;CHAR(10)&amp;INDEX(总课程表!$A:$A,MATCH($A33,总课程表!F:F,0)-1),"")</f>
        <v/>
      </c>
      <c r="G33" s="49" t="str">
        <f>IFERROR(INDEX(总课程表!G:G,MATCH($A33,总课程表!G:G,0)-1)&amp;CHAR(10)&amp;INDEX(总课程表!$A:$A,MATCH($A33,总课程表!G:G,0)-1),"")</f>
        <v/>
      </c>
      <c r="H33" s="49" t="str">
        <f>IFERROR(INDEX(总课程表!H:H,MATCH($A33,总课程表!H:H,0)-1)&amp;CHAR(10)&amp;INDEX(总课程表!$A:$A,MATCH($A33,总课程表!H:H,0)-1),"")</f>
        <v>外语
八4</v>
      </c>
      <c r="I33" s="54" t="str">
        <f>IFERROR(INDEX(总课程表!I:I,MATCH($A33,总课程表!I:I,0)-1)&amp;CHAR(10)&amp;INDEX(总课程表!$A:$A,MATCH($A33,总课程表!I:I,0)-1),"")</f>
        <v/>
      </c>
      <c r="J33" s="51" t="str">
        <f ca="1">IFERROR(INDEX(总课程表!J:J,MATCH($A33,总课程表!J:J,0)-1)&amp;CHAR(10)&amp;INDEX(总课程表!$A:$A,MATCH($A33,总课程表!J:J,0)-1),"")</f>
        <v>外语
八4</v>
      </c>
      <c r="K33" s="49" t="str">
        <f>IFERROR(INDEX(总课程表!K:K,MATCH($A33,总课程表!K:K,0)-1)&amp;CHAR(10)&amp;INDEX(总课程表!$A:$A,MATCH($A33,总课程表!K:K,0)-1),"")</f>
        <v/>
      </c>
      <c r="L33" s="49" t="str">
        <f>IFERROR(INDEX(总课程表!L:L,MATCH($A33,总课程表!L:L,0)-1)&amp;CHAR(10)&amp;INDEX(总课程表!$A:$A,MATCH($A33,总课程表!L:L,0)-1),"")</f>
        <v/>
      </c>
      <c r="M33" s="50" t="str">
        <f>IFERROR(INDEX(总课程表!M:M,MATCH($A33,总课程表!M:M,0)-1)&amp;CHAR(10)&amp;INDEX(总课程表!$A:$A,MATCH($A33,总课程表!M:M,0)-1),"")</f>
        <v>地校1
八9</v>
      </c>
      <c r="N33" s="51" t="str">
        <f>IFERROR(INDEX(总课程表!N:N,MATCH($A33,总课程表!N:N,0)-1)&amp;CHAR(10)&amp;INDEX(总课程表!$A:$A,MATCH($A33,总课程表!N:N,0)-1),"")</f>
        <v/>
      </c>
      <c r="O33" s="49" t="str">
        <f>IFERROR(INDEX(总课程表!O:O,MATCH($A33,总课程表!O:O,0)-1)&amp;CHAR(10)&amp;INDEX(总课程表!$A:$A,MATCH($A33,总课程表!O:O,0)-1),"")</f>
        <v/>
      </c>
      <c r="P33" s="49" t="str">
        <f>IFERROR(INDEX(总课程表!P:P,MATCH($A33,总课程表!P:P,0)-1)&amp;CHAR(10)&amp;INDEX(总课程表!$A:$A,MATCH($A33,总课程表!P:P,0)-1),"")</f>
        <v/>
      </c>
      <c r="Q33" s="54" t="str">
        <f>IFERROR(INDEX(总课程表!Q:Q,MATCH($A33,总课程表!Q:Q,0)-1)&amp;CHAR(10)&amp;INDEX(总课程表!$A:$A,MATCH($A33,总课程表!Q:Q,0)-1),"")</f>
        <v/>
      </c>
      <c r="R33" s="51" t="str">
        <f ca="1">IFERROR(INDEX(总课程表!R:R,MATCH($A33,总课程表!R:R,0)-1)&amp;CHAR(10)&amp;INDEX(总课程表!$A:$A,MATCH($A33,总课程表!R:R,0)-1),"")</f>
        <v/>
      </c>
      <c r="S33" s="49" t="str">
        <f>IFERROR(INDEX(总课程表!S:S,MATCH($A33,总课程表!S:S,0)-1)&amp;CHAR(10)&amp;INDEX(总课程表!$A:$A,MATCH($A33,总课程表!S:S,0)-1),"")</f>
        <v>外语
八9</v>
      </c>
      <c r="T33" s="49" t="str">
        <f>IFERROR(INDEX(总课程表!T:T,MATCH($A33,总课程表!T:T,0)-1)&amp;CHAR(10)&amp;INDEX(总课程表!$A:$A,MATCH($A33,总课程表!T:T,0)-1),"")</f>
        <v>外语
八4</v>
      </c>
      <c r="U33" s="50" t="str">
        <f>IFERROR(INDEX(总课程表!U:U,MATCH($A33,总课程表!U:U,0)-1)&amp;CHAR(10)&amp;INDEX(总课程表!$A:$A,MATCH($A33,总课程表!U:U,0)-1),"")</f>
        <v/>
      </c>
      <c r="V33" s="51" t="str">
        <f>IFERROR(INDEX(总课程表!V:V,MATCH($A33,总课程表!V:V,0)-1)&amp;CHAR(10)&amp;INDEX(总课程表!$A:$A,MATCH($A33,总课程表!V:V,0)-1),"")</f>
        <v/>
      </c>
      <c r="W33" s="49" t="str">
        <f>IFERROR(INDEX(总课程表!W:W,MATCH($A33,总课程表!W:W,0)-1)&amp;CHAR(10)&amp;INDEX(总课程表!$A:$A,MATCH($A33,总课程表!W:W,0)-1),"")</f>
        <v/>
      </c>
      <c r="X33" s="49" t="str">
        <f t="array" ref="X33">IFERROR(IF(OR(A33=走班课),"选修",INDEX(总课程表!X:X,MATCH($A33,总课程表!X:X,0)-1)&amp;CHAR(10)&amp;INDEX(总课程表!$A:$A,MATCH($A33,总课程表!X:X,0)-1)),"")</f>
        <v/>
      </c>
      <c r="Y33" s="54" t="str">
        <f>IFERROR(INDEX(总课程表!Y:Y,MATCH($A33,总课程表!Y:Y,0)-1)&amp;CHAR(10)&amp;INDEX(总课程表!$A:$A,MATCH($A33,总课程表!Y:Y,0)-1),"")</f>
        <v/>
      </c>
      <c r="Z33" s="51" t="str">
        <f ca="1">IFERROR(INDEX(总课程表!Z:Z,MATCH($A33,总课程表!Z:Z,0)-1)&amp;CHAR(10)&amp;INDEX(总课程表!$A:$A,MATCH($A33,总课程表!Z:Z,0)-1),"")</f>
        <v/>
      </c>
      <c r="AA33" s="49" t="str">
        <f>IFERROR(INDEX(总课程表!AA:AA,MATCH($A33,总课程表!AA:AA,0)-1)&amp;CHAR(10)&amp;INDEX(总课程表!$A:$A,MATCH($A33,总课程表!AA:AA,0)-1),"")</f>
        <v/>
      </c>
      <c r="AB33" s="49" t="str">
        <f>IFERROR(INDEX(总课程表!AB:AB,MATCH($A33,总课程表!AB:AB,0)-1)&amp;CHAR(10)&amp;INDEX(总课程表!$A:$A,MATCH($A33,总课程表!AB:AB,0)-1),"")</f>
        <v/>
      </c>
      <c r="AC33" s="50" t="str">
        <f>IFERROR(INDEX(总课程表!AC:AC,MATCH($A33,总课程表!AC:AC,0)-1)&amp;CHAR(10)&amp;INDEX(总课程表!$A:$A,MATCH($A33,总课程表!AC:AC,0)-1),"")</f>
        <v>地校1
八4</v>
      </c>
      <c r="AD33" s="51" t="str">
        <f>IFERROR(INDEX(总课程表!AD:AD,MATCH($A33,总课程表!AD:AD,0)-1)&amp;CHAR(10)&amp;INDEX(总课程表!$A:$A,MATCH($A33,总课程表!AD:AD,0)-1),"")</f>
        <v>外语
八9</v>
      </c>
      <c r="AE33" s="49" t="str">
        <f>IFERROR(INDEX(总课程表!AE:AE,MATCH($A33,总课程表!AE:AE,0)-1)&amp;CHAR(10)&amp;INDEX(总课程表!$A:$A,MATCH($A33,总课程表!AE:AE,0)-1),"")</f>
        <v/>
      </c>
      <c r="AF33" s="49" t="str">
        <f>IFERROR(INDEX(总课程表!AF:AF,MATCH($A33,总课程表!AF:AF,0)-1)&amp;CHAR(10)&amp;INDEX(总课程表!$A:$A,MATCH($A33,总课程表!AF:AF,0)-1),"")</f>
        <v/>
      </c>
      <c r="AG33" s="54" t="str">
        <f>IFERROR(INDEX(总课程表!AG:AG,MATCH($A33,总课程表!AG:AG,0)-1)&amp;CHAR(10)&amp;INDEX(总课程表!$A:$A,MATCH($A33,总课程表!AG:AG,0)-1),"")</f>
        <v/>
      </c>
      <c r="AH33" s="51" t="str">
        <f ca="1">IFERROR(INDEX(总课程表!AH:AH,MATCH($A33,总课程表!AH:AH,0)-1)&amp;CHAR(10)&amp;INDEX(总课程表!$A:$A,MATCH($A33,总课程表!AH:AH,0)-1),"")</f>
        <v/>
      </c>
      <c r="AI33" s="49" t="str">
        <f>IFERROR(INDEX(总课程表!AI:AI,MATCH($A33,总课程表!AI:AI,0)-1)&amp;CHAR(10)&amp;INDEX(总课程表!$A:$A,MATCH($A33,总课程表!AI:AI,0)-1),"")</f>
        <v>外语
八9</v>
      </c>
      <c r="AJ33" s="49" t="str">
        <f>IFERROR(INDEX(总课程表!AJ:AJ,MATCH($A33,总课程表!AJ:AJ,0)-1)&amp;CHAR(10)&amp;INDEX(总课程表!$A:$A,MATCH($A33,总课程表!AJ:AJ,0)-1),"")</f>
        <v>外语
八4</v>
      </c>
      <c r="AK33" s="50" t="str">
        <f>IFERROR(INDEX(总课程表!AK:AK,MATCH($A33,总课程表!AK:AK,0)-1)&amp;CHAR(10)&amp;INDEX(总课程表!$A:$A,MATCH($A33,总课程表!AK:AK,0)-1),"")</f>
        <v/>
      </c>
      <c r="AL33" s="51" t="str">
        <f>IFERROR(INDEX(总课程表!AL:AL,MATCH($A33,总课程表!AL:AL,0)-1)&amp;CHAR(10)&amp;INDEX(总课程表!$A:$A,MATCH($A33,总课程表!AL:AL,0)-1),"")</f>
        <v/>
      </c>
      <c r="AM33" s="49" t="str">
        <f>IFERROR(INDEX(总课程表!AM:AM,MATCH($A33,总课程表!AM:AM,0)-1)&amp;CHAR(10)&amp;INDEX(总课程表!$A:$A,MATCH($A33,总课程表!AM:AM,0)-1),"")</f>
        <v/>
      </c>
      <c r="AN33" s="49" t="str">
        <f>IFERROR(INDEX(总课程表!AN:AN,MATCH($A33,总课程表!AN:AN,0)-1)&amp;CHAR(10)&amp;INDEX(总课程表!$A:$A,MATCH($A33,总课程表!AN:AN,0)-1),"")</f>
        <v/>
      </c>
      <c r="AO33" s="54" t="str">
        <f>IFERROR(INDEX(总课程表!AO:AO,MATCH($A33,总课程表!AO:AO,0)-1)&amp;CHAR(10)&amp;INDEX(总课程表!$A:$A,MATCH($A33,总课程表!AO:AO,0)-1),"")</f>
        <v/>
      </c>
      <c r="AQ33" s="35" t="b">
        <f t="array" aca="1" ref="AQ33" ca="1">SUMPRODUCT((B33:AO33=教师总表0!B33:AO33)*1)=40</f>
        <v>1</v>
      </c>
      <c r="AR33" s="56" t="str">
        <f t="shared" si="1"/>
        <v>贾莲蔚</v>
      </c>
      <c r="AS33" s="56" t="str">
        <f t="shared" si="1"/>
        <v>贾莲蔚</v>
      </c>
      <c r="AT33" s="56" t="str">
        <f t="shared" si="1"/>
        <v>贾莲蔚</v>
      </c>
      <c r="AU33" s="56" t="str">
        <f t="shared" si="1"/>
        <v>贾莲蔚</v>
      </c>
      <c r="AV33" s="56" t="str">
        <f t="shared" si="1"/>
        <v>贾莲蔚</v>
      </c>
    </row>
    <row r="34" spans="1:48" ht="22.6" customHeight="1" x14ac:dyDescent="0.15">
      <c r="A34" s="20" t="str">
        <f>教师安排!AI32</f>
        <v>江欢</v>
      </c>
      <c r="B34" s="48" t="str">
        <f ca="1">IFERROR(INDEX(总课程表!B:B,MATCH($A34,总课程表!B:B,0)-1)&amp;CHAR(10)&amp;INDEX(总课程表!$A:$A,MATCH($A34,总课程表!B:B,0)-1),"")</f>
        <v>数学
七9</v>
      </c>
      <c r="C34" s="49" t="str">
        <f>IFERROR(INDEX(总课程表!C:C,MATCH($A34,总课程表!C:C,0)-1)&amp;CHAR(10)&amp;INDEX(总课程表!$A:$A,MATCH($A34,总课程表!C:C,0)-1),"")</f>
        <v>数学
七10</v>
      </c>
      <c r="D34" s="49" t="str">
        <f>IFERROR(INDEX(总课程表!D:D,MATCH($A34,总课程表!D:D,0)-1)&amp;CHAR(10)&amp;INDEX(总课程表!$A:$A,MATCH($A34,总课程表!D:D,0)-1),"")</f>
        <v/>
      </c>
      <c r="E34" s="50" t="str">
        <f>IFERROR(INDEX(总课程表!E:E,MATCH($A34,总课程表!E:E,0)-1)&amp;CHAR(10)&amp;INDEX(总课程表!$A:$A,MATCH($A34,总课程表!E:E,0)-1),"")</f>
        <v/>
      </c>
      <c r="F34" s="51" t="str">
        <f>IFERROR(INDEX(总课程表!F:F,MATCH($A34,总课程表!F:F,0)-1)&amp;CHAR(10)&amp;INDEX(总课程表!$A:$A,MATCH($A34,总课程表!F:F,0)-1),"")</f>
        <v/>
      </c>
      <c r="G34" s="49" t="str">
        <f>IFERROR(INDEX(总课程表!G:G,MATCH($A34,总课程表!G:G,0)-1)&amp;CHAR(10)&amp;INDEX(总课程表!$A:$A,MATCH($A34,总课程表!G:G,0)-1),"")</f>
        <v/>
      </c>
      <c r="H34" s="49" t="str">
        <f>IFERROR(INDEX(总课程表!H:H,MATCH($A34,总课程表!H:H,0)-1)&amp;CHAR(10)&amp;INDEX(总课程表!$A:$A,MATCH($A34,总课程表!H:H,0)-1),"")</f>
        <v>综实
七9</v>
      </c>
      <c r="I34" s="54" t="str">
        <f>IFERROR(INDEX(总课程表!I:I,MATCH($A34,总课程表!I:I,0)-1)&amp;CHAR(10)&amp;INDEX(总课程表!$A:$A,MATCH($A34,总课程表!I:I,0)-1),"")</f>
        <v/>
      </c>
      <c r="J34" s="51" t="str">
        <f ca="1">IFERROR(INDEX(总课程表!J:J,MATCH($A34,总课程表!J:J,0)-1)&amp;CHAR(10)&amp;INDEX(总课程表!$A:$A,MATCH($A34,总课程表!J:J,0)-1),"")</f>
        <v/>
      </c>
      <c r="K34" s="49" t="str">
        <f>IFERROR(INDEX(总课程表!K:K,MATCH($A34,总课程表!K:K,0)-1)&amp;CHAR(10)&amp;INDEX(总课程表!$A:$A,MATCH($A34,总课程表!K:K,0)-1),"")</f>
        <v>数学
七10</v>
      </c>
      <c r="L34" s="49" t="str">
        <f>IFERROR(INDEX(总课程表!L:L,MATCH($A34,总课程表!L:L,0)-1)&amp;CHAR(10)&amp;INDEX(总课程表!$A:$A,MATCH($A34,总课程表!L:L,0)-1),"")</f>
        <v/>
      </c>
      <c r="M34" s="50" t="str">
        <f>IFERROR(INDEX(总课程表!M:M,MATCH($A34,总课程表!M:M,0)-1)&amp;CHAR(10)&amp;INDEX(总课程表!$A:$A,MATCH($A34,总课程表!M:M,0)-1),"")</f>
        <v>数学
七9</v>
      </c>
      <c r="N34" s="51" t="str">
        <f>IFERROR(INDEX(总课程表!N:N,MATCH($A34,总课程表!N:N,0)-1)&amp;CHAR(10)&amp;INDEX(总课程表!$A:$A,MATCH($A34,总课程表!N:N,0)-1),"")</f>
        <v/>
      </c>
      <c r="O34" s="49" t="str">
        <f>IFERROR(INDEX(总课程表!O:O,MATCH($A34,总课程表!O:O,0)-1)&amp;CHAR(10)&amp;INDEX(总课程表!$A:$A,MATCH($A34,总课程表!O:O,0)-1),"")</f>
        <v/>
      </c>
      <c r="P34" s="49" t="str">
        <f>IFERROR(INDEX(总课程表!P:P,MATCH($A34,总课程表!P:P,0)-1)&amp;CHAR(10)&amp;INDEX(总课程表!$A:$A,MATCH($A34,总课程表!P:P,0)-1),"")</f>
        <v/>
      </c>
      <c r="Q34" s="54" t="str">
        <f>IFERROR(INDEX(总课程表!Q:Q,MATCH($A34,总课程表!Q:Q,0)-1)&amp;CHAR(10)&amp;INDEX(总课程表!$A:$A,MATCH($A34,总课程表!Q:Q,0)-1),"")</f>
        <v/>
      </c>
      <c r="R34" s="51" t="str">
        <f ca="1">IFERROR(INDEX(总课程表!R:R,MATCH($A34,总课程表!R:R,0)-1)&amp;CHAR(10)&amp;INDEX(总课程表!$A:$A,MATCH($A34,总课程表!R:R,0)-1),"")</f>
        <v>数学
七9</v>
      </c>
      <c r="S34" s="49" t="str">
        <f>IFERROR(INDEX(总课程表!S:S,MATCH($A34,总课程表!S:S,0)-1)&amp;CHAR(10)&amp;INDEX(总课程表!$A:$A,MATCH($A34,总课程表!S:S,0)-1),"")</f>
        <v/>
      </c>
      <c r="T34" s="49" t="str">
        <f>IFERROR(INDEX(总课程表!T:T,MATCH($A34,总课程表!T:T,0)-1)&amp;CHAR(10)&amp;INDEX(总课程表!$A:$A,MATCH($A34,总课程表!T:T,0)-1),"")</f>
        <v>数学
七10</v>
      </c>
      <c r="U34" s="50" t="str">
        <f>IFERROR(INDEX(总课程表!U:U,MATCH($A34,总课程表!U:U,0)-1)&amp;CHAR(10)&amp;INDEX(总课程表!$A:$A,MATCH($A34,总课程表!U:U,0)-1),"")</f>
        <v/>
      </c>
      <c r="V34" s="51" t="str">
        <f>IFERROR(INDEX(总课程表!V:V,MATCH($A34,总课程表!V:V,0)-1)&amp;CHAR(10)&amp;INDEX(总课程表!$A:$A,MATCH($A34,总课程表!V:V,0)-1),"")</f>
        <v/>
      </c>
      <c r="W34" s="49" t="str">
        <f>IFERROR(INDEX(总课程表!W:W,MATCH($A34,总课程表!W:W,0)-1)&amp;CHAR(10)&amp;INDEX(总课程表!$A:$A,MATCH($A34,总课程表!W:W,0)-1),"")</f>
        <v/>
      </c>
      <c r="X34" s="49" t="str">
        <f t="array" ref="X34">IFERROR(IF(OR(A34=走班课),"选修",INDEX(总课程表!X:X,MATCH($A34,总课程表!X:X,0)-1)&amp;CHAR(10)&amp;INDEX(总课程表!$A:$A,MATCH($A34,总课程表!X:X,0)-1)),"")</f>
        <v>选修</v>
      </c>
      <c r="Y34" s="54" t="str">
        <f>IFERROR(INDEX(总课程表!Y:Y,MATCH($A34,总课程表!Y:Y,0)-1)&amp;CHAR(10)&amp;INDEX(总课程表!$A:$A,MATCH($A34,总课程表!Y:Y,0)-1),"")</f>
        <v/>
      </c>
      <c r="Z34" s="51" t="str">
        <f ca="1">IFERROR(INDEX(总课程表!Z:Z,MATCH($A34,总课程表!Z:Z,0)-1)&amp;CHAR(10)&amp;INDEX(总课程表!$A:$A,MATCH($A34,总课程表!Z:Z,0)-1),"")</f>
        <v/>
      </c>
      <c r="AA34" s="49" t="str">
        <f>IFERROR(INDEX(总课程表!AA:AA,MATCH($A34,总课程表!AA:AA,0)-1)&amp;CHAR(10)&amp;INDEX(总课程表!$A:$A,MATCH($A34,总课程表!AA:AA,0)-1),"")</f>
        <v>数学
七10</v>
      </c>
      <c r="AB34" s="49" t="str">
        <f>IFERROR(INDEX(总课程表!AB:AB,MATCH($A34,总课程表!AB:AB,0)-1)&amp;CHAR(10)&amp;INDEX(总课程表!$A:$A,MATCH($A34,总课程表!AB:AB,0)-1),"")</f>
        <v/>
      </c>
      <c r="AC34" s="50" t="str">
        <f>IFERROR(INDEX(总课程表!AC:AC,MATCH($A34,总课程表!AC:AC,0)-1)&amp;CHAR(10)&amp;INDEX(总课程表!$A:$A,MATCH($A34,总课程表!AC:AC,0)-1),"")</f>
        <v>数学
七9</v>
      </c>
      <c r="AD34" s="51" t="str">
        <f>IFERROR(INDEX(总课程表!AD:AD,MATCH($A34,总课程表!AD:AD,0)-1)&amp;CHAR(10)&amp;INDEX(总课程表!$A:$A,MATCH($A34,总课程表!AD:AD,0)-1),"")</f>
        <v/>
      </c>
      <c r="AE34" s="49" t="str">
        <f>IFERROR(INDEX(总课程表!AE:AE,MATCH($A34,总课程表!AE:AE,0)-1)&amp;CHAR(10)&amp;INDEX(总课程表!$A:$A,MATCH($A34,总课程表!AE:AE,0)-1),"")</f>
        <v/>
      </c>
      <c r="AF34" s="49" t="str">
        <f>IFERROR(INDEX(总课程表!AF:AF,MATCH($A34,总课程表!AF:AF,0)-1)&amp;CHAR(10)&amp;INDEX(总课程表!$A:$A,MATCH($A34,总课程表!AF:AF,0)-1),"")</f>
        <v/>
      </c>
      <c r="AG34" s="54" t="str">
        <f>IFERROR(INDEX(总课程表!AG:AG,MATCH($A34,总课程表!AG:AG,0)-1)&amp;CHAR(10)&amp;INDEX(总课程表!$A:$A,MATCH($A34,总课程表!AG:AG,0)-1),"")</f>
        <v/>
      </c>
      <c r="AH34" s="51" t="str">
        <f ca="1">IFERROR(INDEX(总课程表!AH:AH,MATCH($A34,总课程表!AH:AH,0)-1)&amp;CHAR(10)&amp;INDEX(总课程表!$A:$A,MATCH($A34,总课程表!AH:AH,0)-1),"")</f>
        <v>数学
七10</v>
      </c>
      <c r="AI34" s="49" t="str">
        <f>IFERROR(INDEX(总课程表!AI:AI,MATCH($A34,总课程表!AI:AI,0)-1)&amp;CHAR(10)&amp;INDEX(总课程表!$A:$A,MATCH($A34,总课程表!AI:AI,0)-1),"")</f>
        <v>数学
七9</v>
      </c>
      <c r="AJ34" s="49" t="str">
        <f>IFERROR(INDEX(总课程表!AJ:AJ,MATCH($A34,总课程表!AJ:AJ,0)-1)&amp;CHAR(10)&amp;INDEX(总课程表!$A:$A,MATCH($A34,总课程表!AJ:AJ,0)-1),"")</f>
        <v/>
      </c>
      <c r="AK34" s="50" t="str">
        <f>IFERROR(INDEX(总课程表!AK:AK,MATCH($A34,总课程表!AK:AK,0)-1)&amp;CHAR(10)&amp;INDEX(总课程表!$A:$A,MATCH($A34,总课程表!AK:AK,0)-1),"")</f>
        <v/>
      </c>
      <c r="AL34" s="51" t="str">
        <f>IFERROR(INDEX(总课程表!AL:AL,MATCH($A34,总课程表!AL:AL,0)-1)&amp;CHAR(10)&amp;INDEX(总课程表!$A:$A,MATCH($A34,总课程表!AL:AL,0)-1),"")</f>
        <v/>
      </c>
      <c r="AM34" s="49" t="str">
        <f>IFERROR(INDEX(总课程表!AM:AM,MATCH($A34,总课程表!AM:AM,0)-1)&amp;CHAR(10)&amp;INDEX(总课程表!$A:$A,MATCH($A34,总课程表!AM:AM,0)-1),"")</f>
        <v>综实
七10</v>
      </c>
      <c r="AN34" s="49" t="str">
        <f>IFERROR(INDEX(总课程表!AN:AN,MATCH($A34,总课程表!AN:AN,0)-1)&amp;CHAR(10)&amp;INDEX(总课程表!$A:$A,MATCH($A34,总课程表!AN:AN,0)-1),"")</f>
        <v/>
      </c>
      <c r="AO34" s="54" t="str">
        <f>IFERROR(INDEX(总课程表!AO:AO,MATCH($A34,总课程表!AO:AO,0)-1)&amp;CHAR(10)&amp;INDEX(总课程表!$A:$A,MATCH($A34,总课程表!AO:AO,0)-1),"")</f>
        <v/>
      </c>
      <c r="AQ34" s="35" t="b">
        <f t="array" aca="1" ref="AQ34" ca="1">SUMPRODUCT((B34:AO34=教师总表0!B34:AO34)*1)=40</f>
        <v>1</v>
      </c>
      <c r="AR34" s="56" t="str">
        <f t="shared" si="1"/>
        <v>江欢</v>
      </c>
      <c r="AS34" s="56" t="str">
        <f t="shared" si="1"/>
        <v>江欢</v>
      </c>
      <c r="AT34" s="56" t="str">
        <f t="shared" si="1"/>
        <v>江欢</v>
      </c>
      <c r="AU34" s="56" t="str">
        <f t="shared" si="1"/>
        <v>江欢</v>
      </c>
      <c r="AV34" s="56" t="str">
        <f t="shared" si="1"/>
        <v>江欢</v>
      </c>
    </row>
    <row r="35" spans="1:48" ht="22.6" customHeight="1" x14ac:dyDescent="0.15">
      <c r="A35" s="20" t="str">
        <f>教师安排!AI33</f>
        <v>蒋瑞琴</v>
      </c>
      <c r="B35" s="48" t="str">
        <f ca="1">IFERROR(INDEX(总课程表!B:B,MATCH($A35,总课程表!B:B,0)-1)&amp;CHAR(10)&amp;INDEX(总课程表!$A:$A,MATCH($A35,总课程表!B:B,0)-1),"")</f>
        <v/>
      </c>
      <c r="C35" s="49" t="str">
        <f>IFERROR(INDEX(总课程表!C:C,MATCH($A35,总课程表!C:C,0)-1)&amp;CHAR(10)&amp;INDEX(总课程表!$A:$A,MATCH($A35,总课程表!C:C,0)-1),"")</f>
        <v/>
      </c>
      <c r="D35" s="49" t="str">
        <f>IFERROR(INDEX(总课程表!D:D,MATCH($A35,总课程表!D:D,0)-1)&amp;CHAR(10)&amp;INDEX(总课程表!$A:$A,MATCH($A35,总课程表!D:D,0)-1),"")</f>
        <v/>
      </c>
      <c r="E35" s="50" t="str">
        <f>IFERROR(INDEX(总课程表!E:E,MATCH($A35,总课程表!E:E,0)-1)&amp;CHAR(10)&amp;INDEX(总课程表!$A:$A,MATCH($A35,总课程表!E:E,0)-1),"")</f>
        <v/>
      </c>
      <c r="F35" s="51" t="str">
        <f>IFERROR(INDEX(总课程表!F:F,MATCH($A35,总课程表!F:F,0)-1)&amp;CHAR(10)&amp;INDEX(总课程表!$A:$A,MATCH($A35,总课程表!F:F,0)-1),"")</f>
        <v/>
      </c>
      <c r="G35" s="49" t="str">
        <f>IFERROR(INDEX(总课程表!G:G,MATCH($A35,总课程表!G:G,0)-1)&amp;CHAR(10)&amp;INDEX(总课程表!$A:$A,MATCH($A35,总课程表!G:G,0)-1),"")</f>
        <v>生物
七8</v>
      </c>
      <c r="H35" s="49" t="str">
        <f>IFERROR(INDEX(总课程表!H:H,MATCH($A35,总课程表!H:H,0)-1)&amp;CHAR(10)&amp;INDEX(总课程表!$A:$A,MATCH($A35,总课程表!H:H,0)-1),"")</f>
        <v/>
      </c>
      <c r="I35" s="54" t="str">
        <f>IFERROR(INDEX(总课程表!I:I,MATCH($A35,总课程表!I:I,0)-1)&amp;CHAR(10)&amp;INDEX(总课程表!$A:$A,MATCH($A35,总课程表!I:I,0)-1),"")</f>
        <v>心理
八4</v>
      </c>
      <c r="J35" s="51" t="str">
        <f ca="1">IFERROR(INDEX(总课程表!J:J,MATCH($A35,总课程表!J:J,0)-1)&amp;CHAR(10)&amp;INDEX(总课程表!$A:$A,MATCH($A35,总课程表!J:J,0)-1),"")</f>
        <v/>
      </c>
      <c r="K35" s="49" t="str">
        <f>IFERROR(INDEX(总课程表!K:K,MATCH($A35,总课程表!K:K,0)-1)&amp;CHAR(10)&amp;INDEX(总课程表!$A:$A,MATCH($A35,总课程表!K:K,0)-1),"")</f>
        <v/>
      </c>
      <c r="L35" s="49" t="str">
        <f>IFERROR(INDEX(总课程表!L:L,MATCH($A35,总课程表!L:L,0)-1)&amp;CHAR(10)&amp;INDEX(总课程表!$A:$A,MATCH($A35,总课程表!L:L,0)-1),"")</f>
        <v>健康
七7</v>
      </c>
      <c r="M35" s="50" t="str">
        <f>IFERROR(INDEX(总课程表!M:M,MATCH($A35,总课程表!M:M,0)-1)&amp;CHAR(10)&amp;INDEX(总课程表!$A:$A,MATCH($A35,总课程表!M:M,0)-1),"")</f>
        <v/>
      </c>
      <c r="N35" s="51" t="str">
        <f>IFERROR(INDEX(总课程表!N:N,MATCH($A35,总课程表!N:N,0)-1)&amp;CHAR(10)&amp;INDEX(总课程表!$A:$A,MATCH($A35,总课程表!N:N,0)-1),"")</f>
        <v/>
      </c>
      <c r="O35" s="49" t="str">
        <f>IFERROR(INDEX(总课程表!O:O,MATCH($A35,总课程表!O:O,0)-1)&amp;CHAR(10)&amp;INDEX(总课程表!$A:$A,MATCH($A35,总课程表!O:O,0)-1),"")</f>
        <v/>
      </c>
      <c r="P35" s="49" t="str">
        <f>IFERROR(INDEX(总课程表!P:P,MATCH($A35,总课程表!P:P,0)-1)&amp;CHAR(10)&amp;INDEX(总课程表!$A:$A,MATCH($A35,总课程表!P:P,0)-1),"")</f>
        <v>健康
七10</v>
      </c>
      <c r="Q35" s="54" t="str">
        <f>IFERROR(INDEX(总课程表!Q:Q,MATCH($A35,总课程表!Q:Q,0)-1)&amp;CHAR(10)&amp;INDEX(总课程表!$A:$A,MATCH($A35,总课程表!Q:Q,0)-1),"")</f>
        <v>心理
八1</v>
      </c>
      <c r="R35" s="51" t="str">
        <f ca="1">IFERROR(INDEX(总课程表!R:R,MATCH($A35,总课程表!R:R,0)-1)&amp;CHAR(10)&amp;INDEX(总课程表!$A:$A,MATCH($A35,总课程表!R:R,0)-1),"")</f>
        <v/>
      </c>
      <c r="S35" s="49" t="str">
        <f>IFERROR(INDEX(总课程表!S:S,MATCH($A35,总课程表!S:S,0)-1)&amp;CHAR(10)&amp;INDEX(总课程表!$A:$A,MATCH($A35,总课程表!S:S,0)-1),"")</f>
        <v/>
      </c>
      <c r="T35" s="49" t="str">
        <f>IFERROR(INDEX(总课程表!T:T,MATCH($A35,总课程表!T:T,0)-1)&amp;CHAR(10)&amp;INDEX(总课程表!$A:$A,MATCH($A35,总课程表!T:T,0)-1),"")</f>
        <v/>
      </c>
      <c r="U35" s="50" t="str">
        <f>IFERROR(INDEX(总课程表!U:U,MATCH($A35,总课程表!U:U,0)-1)&amp;CHAR(10)&amp;INDEX(总课程表!$A:$A,MATCH($A35,总课程表!U:U,0)-1),"")</f>
        <v>生物
七8</v>
      </c>
      <c r="V35" s="51" t="str">
        <f>IFERROR(INDEX(总课程表!V:V,MATCH($A35,总课程表!V:V,0)-1)&amp;CHAR(10)&amp;INDEX(总课程表!$A:$A,MATCH($A35,总课程表!V:V,0)-1),"")</f>
        <v/>
      </c>
      <c r="W35" s="49" t="str">
        <f>IFERROR(INDEX(总课程表!W:W,MATCH($A35,总课程表!W:W,0)-1)&amp;CHAR(10)&amp;INDEX(总课程表!$A:$A,MATCH($A35,总课程表!W:W,0)-1),"")</f>
        <v/>
      </c>
      <c r="X35" s="49" t="str">
        <f t="array" ref="X35">IFERROR(IF(OR(A35=走班课),"选修",INDEX(总课程表!X:X,MATCH($A35,总课程表!X:X,0)-1)&amp;CHAR(10)&amp;INDEX(总课程表!$A:$A,MATCH($A35,总课程表!X:X,0)-1)),"")</f>
        <v/>
      </c>
      <c r="Y35" s="54" t="str">
        <f>IFERROR(INDEX(总课程表!Y:Y,MATCH($A35,总课程表!Y:Y,0)-1)&amp;CHAR(10)&amp;INDEX(总课程表!$A:$A,MATCH($A35,总课程表!Y:Y,0)-1),"")</f>
        <v>心理
八3</v>
      </c>
      <c r="Z35" s="51" t="str">
        <f ca="1">IFERROR(INDEX(总课程表!Z:Z,MATCH($A35,总课程表!Z:Z,0)-1)&amp;CHAR(10)&amp;INDEX(总课程表!$A:$A,MATCH($A35,总课程表!Z:Z,0)-1),"")</f>
        <v/>
      </c>
      <c r="AA35" s="49" t="str">
        <f>IFERROR(INDEX(总课程表!AA:AA,MATCH($A35,总课程表!AA:AA,0)-1)&amp;CHAR(10)&amp;INDEX(总课程表!$A:$A,MATCH($A35,总课程表!AA:AA,0)-1),"")</f>
        <v/>
      </c>
      <c r="AB35" s="49" t="str">
        <f>IFERROR(INDEX(总课程表!AB:AB,MATCH($A35,总课程表!AB:AB,0)-1)&amp;CHAR(10)&amp;INDEX(总课程表!$A:$A,MATCH($A35,总课程表!AB:AB,0)-1),"")</f>
        <v>健康
七1</v>
      </c>
      <c r="AC35" s="50" t="str">
        <f>IFERROR(INDEX(总课程表!AC:AC,MATCH($A35,总课程表!AC:AC,0)-1)&amp;CHAR(10)&amp;INDEX(总课程表!$A:$A,MATCH($A35,总课程表!AC:AC,0)-1),"")</f>
        <v/>
      </c>
      <c r="AD35" s="51" t="str">
        <f>IFERROR(INDEX(总课程表!AD:AD,MATCH($A35,总课程表!AD:AD,0)-1)&amp;CHAR(10)&amp;INDEX(总课程表!$A:$A,MATCH($A35,总课程表!AD:AD,0)-1),"")</f>
        <v>健康
七9</v>
      </c>
      <c r="AE35" s="49" t="str">
        <f>IFERROR(INDEX(总课程表!AE:AE,MATCH($A35,总课程表!AE:AE,0)-1)&amp;CHAR(10)&amp;INDEX(总课程表!$A:$A,MATCH($A35,总课程表!AE:AE,0)-1),"")</f>
        <v>心理
八2</v>
      </c>
      <c r="AF35" s="49" t="str">
        <f>IFERROR(INDEX(总课程表!AF:AF,MATCH($A35,总课程表!AF:AF,0)-1)&amp;CHAR(10)&amp;INDEX(总课程表!$A:$A,MATCH($A35,总课程表!AF:AF,0)-1),"")</f>
        <v/>
      </c>
      <c r="AG35" s="54" t="str">
        <f>IFERROR(INDEX(总课程表!AG:AG,MATCH($A35,总课程表!AG:AG,0)-1)&amp;CHAR(10)&amp;INDEX(总课程表!$A:$A,MATCH($A35,总课程表!AG:AG,0)-1),"")</f>
        <v/>
      </c>
      <c r="AH35" s="51" t="str">
        <f ca="1">IFERROR(INDEX(总课程表!AH:AH,MATCH($A35,总课程表!AH:AH,0)-1)&amp;CHAR(10)&amp;INDEX(总课程表!$A:$A,MATCH($A35,总课程表!AH:AH,0)-1),"")</f>
        <v/>
      </c>
      <c r="AI35" s="49" t="str">
        <f>IFERROR(INDEX(总课程表!AI:AI,MATCH($A35,总课程表!AI:AI,0)-1)&amp;CHAR(10)&amp;INDEX(总课程表!$A:$A,MATCH($A35,总课程表!AI:AI,0)-1),"")</f>
        <v/>
      </c>
      <c r="AJ35" s="49" t="str">
        <f>IFERROR(INDEX(总课程表!AJ:AJ,MATCH($A35,总课程表!AJ:AJ,0)-1)&amp;CHAR(10)&amp;INDEX(总课程表!$A:$A,MATCH($A35,总课程表!AJ:AJ,0)-1),"")</f>
        <v/>
      </c>
      <c r="AK35" s="50" t="str">
        <f>IFERROR(INDEX(总课程表!AK:AK,MATCH($A35,总课程表!AK:AK,0)-1)&amp;CHAR(10)&amp;INDEX(总课程表!$A:$A,MATCH($A35,总课程表!AK:AK,0)-1),"")</f>
        <v/>
      </c>
      <c r="AL35" s="51" t="str">
        <f>IFERROR(INDEX(总课程表!AL:AL,MATCH($A35,总课程表!AL:AL,0)-1)&amp;CHAR(10)&amp;INDEX(总课程表!$A:$A,MATCH($A35,总课程表!AL:AL,0)-1),"")</f>
        <v>生物
七8</v>
      </c>
      <c r="AM35" s="49" t="str">
        <f>IFERROR(INDEX(总课程表!AM:AM,MATCH($A35,总课程表!AM:AM,0)-1)&amp;CHAR(10)&amp;INDEX(总课程表!$A:$A,MATCH($A35,总课程表!AM:AM,0)-1),"")</f>
        <v/>
      </c>
      <c r="AN35" s="49" t="str">
        <f>IFERROR(INDEX(总课程表!AN:AN,MATCH($A35,总课程表!AN:AN,0)-1)&amp;CHAR(10)&amp;INDEX(总课程表!$A:$A,MATCH($A35,总课程表!AN:AN,0)-1),"")</f>
        <v/>
      </c>
      <c r="AO35" s="54" t="str">
        <f>IFERROR(INDEX(总课程表!AO:AO,MATCH($A35,总课程表!AO:AO,0)-1)&amp;CHAR(10)&amp;INDEX(总课程表!$A:$A,MATCH($A35,总课程表!AO:AO,0)-1),"")</f>
        <v>心理
八5</v>
      </c>
      <c r="AQ35" s="35" t="b">
        <f t="array" aca="1" ref="AQ35" ca="1">SUMPRODUCT((B35:AO35=教师总表0!B35:AO35)*1)=40</f>
        <v>1</v>
      </c>
      <c r="AR35" s="56" t="str">
        <f t="shared" si="1"/>
        <v>蒋瑞琴</v>
      </c>
      <c r="AS35" s="56" t="str">
        <f t="shared" si="1"/>
        <v>蒋瑞琴</v>
      </c>
      <c r="AT35" s="56" t="str">
        <f t="shared" si="1"/>
        <v>蒋瑞琴</v>
      </c>
      <c r="AU35" s="56" t="str">
        <f t="shared" si="1"/>
        <v>蒋瑞琴</v>
      </c>
      <c r="AV35" s="56" t="str">
        <f t="shared" si="1"/>
        <v>蒋瑞琴</v>
      </c>
    </row>
    <row r="36" spans="1:48" ht="22.6" customHeight="1" x14ac:dyDescent="0.15">
      <c r="A36" s="20" t="str">
        <f>教师安排!AI34</f>
        <v>金菊</v>
      </c>
      <c r="B36" s="48" t="str">
        <f ca="1">IFERROR(INDEX(总课程表!B:B,MATCH($A36,总课程表!B:B,0)-1)&amp;CHAR(10)&amp;INDEX(总课程表!$A:$A,MATCH($A36,总课程表!B:B,0)-1),"")</f>
        <v/>
      </c>
      <c r="C36" s="49" t="str">
        <f>IFERROR(INDEX(总课程表!C:C,MATCH($A36,总课程表!C:C,0)-1)&amp;CHAR(10)&amp;INDEX(总课程表!$A:$A,MATCH($A36,总课程表!C:C,0)-1),"")</f>
        <v>数学
九1</v>
      </c>
      <c r="D36" s="49" t="str">
        <f>IFERROR(INDEX(总课程表!D:D,MATCH($A36,总课程表!D:D,0)-1)&amp;CHAR(10)&amp;INDEX(总课程表!$A:$A,MATCH($A36,总课程表!D:D,0)-1),"")</f>
        <v>数学
九2</v>
      </c>
      <c r="E36" s="50" t="str">
        <f>IFERROR(INDEX(总课程表!E:E,MATCH($A36,总课程表!E:E,0)-1)&amp;CHAR(10)&amp;INDEX(总课程表!$A:$A,MATCH($A36,总课程表!E:E,0)-1),"")</f>
        <v/>
      </c>
      <c r="F36" s="51" t="str">
        <f>IFERROR(INDEX(总课程表!F:F,MATCH($A36,总课程表!F:F,0)-1)&amp;CHAR(10)&amp;INDEX(总课程表!$A:$A,MATCH($A36,总课程表!F:F,0)-1),"")</f>
        <v/>
      </c>
      <c r="G36" s="49" t="str">
        <f>IFERROR(INDEX(总课程表!G:G,MATCH($A36,总课程表!G:G,0)-1)&amp;CHAR(10)&amp;INDEX(总课程表!$A:$A,MATCH($A36,总课程表!G:G,0)-1),"")</f>
        <v/>
      </c>
      <c r="H36" s="49" t="str">
        <f>IFERROR(INDEX(总课程表!H:H,MATCH($A36,总课程表!H:H,0)-1)&amp;CHAR(10)&amp;INDEX(总课程表!$A:$A,MATCH($A36,总课程表!H:H,0)-1),"")</f>
        <v/>
      </c>
      <c r="I36" s="54" t="str">
        <f>IFERROR(INDEX(总课程表!I:I,MATCH($A36,总课程表!I:I,0)-1)&amp;CHAR(10)&amp;INDEX(总课程表!$A:$A,MATCH($A36,总课程表!I:I,0)-1),"")</f>
        <v/>
      </c>
      <c r="J36" s="51" t="str">
        <f ca="1">IFERROR(INDEX(总课程表!J:J,MATCH($A36,总课程表!J:J,0)-1)&amp;CHAR(10)&amp;INDEX(总课程表!$A:$A,MATCH($A36,总课程表!J:J,0)-1),"")</f>
        <v/>
      </c>
      <c r="K36" s="49" t="str">
        <f>IFERROR(INDEX(总课程表!K:K,MATCH($A36,总课程表!K:K,0)-1)&amp;CHAR(10)&amp;INDEX(总课程表!$A:$A,MATCH($A36,总课程表!K:K,0)-1),"")</f>
        <v/>
      </c>
      <c r="L36" s="49" t="str">
        <f>IFERROR(INDEX(总课程表!L:L,MATCH($A36,总课程表!L:L,0)-1)&amp;CHAR(10)&amp;INDEX(总课程表!$A:$A,MATCH($A36,总课程表!L:L,0)-1),"")</f>
        <v>数学
九1</v>
      </c>
      <c r="M36" s="50" t="str">
        <f>IFERROR(INDEX(总课程表!M:M,MATCH($A36,总课程表!M:M,0)-1)&amp;CHAR(10)&amp;INDEX(总课程表!$A:$A,MATCH($A36,总课程表!M:M,0)-1),"")</f>
        <v>数学
九2</v>
      </c>
      <c r="N36" s="51" t="str">
        <f>IFERROR(INDEX(总课程表!N:N,MATCH($A36,总课程表!N:N,0)-1)&amp;CHAR(10)&amp;INDEX(总课程表!$A:$A,MATCH($A36,总课程表!N:N,0)-1),"")</f>
        <v/>
      </c>
      <c r="O36" s="49" t="str">
        <f>IFERROR(INDEX(总课程表!O:O,MATCH($A36,总课程表!O:O,0)-1)&amp;CHAR(10)&amp;INDEX(总课程表!$A:$A,MATCH($A36,总课程表!O:O,0)-1),"")</f>
        <v/>
      </c>
      <c r="P36" s="49" t="str">
        <f>IFERROR(INDEX(总课程表!P:P,MATCH($A36,总课程表!P:P,0)-1)&amp;CHAR(10)&amp;INDEX(总课程表!$A:$A,MATCH($A36,总课程表!P:P,0)-1),"")</f>
        <v/>
      </c>
      <c r="Q36" s="54" t="str">
        <f>IFERROR(INDEX(总课程表!Q:Q,MATCH($A36,总课程表!Q:Q,0)-1)&amp;CHAR(10)&amp;INDEX(总课程表!$A:$A,MATCH($A36,总课程表!Q:Q,0)-1),"")</f>
        <v/>
      </c>
      <c r="R36" s="51" t="str">
        <f ca="1">IFERROR(INDEX(总课程表!R:R,MATCH($A36,总课程表!R:R,0)-1)&amp;CHAR(10)&amp;INDEX(总课程表!$A:$A,MATCH($A36,总课程表!R:R,0)-1),"")</f>
        <v/>
      </c>
      <c r="S36" s="49" t="str">
        <f>IFERROR(INDEX(总课程表!S:S,MATCH($A36,总课程表!S:S,0)-1)&amp;CHAR(10)&amp;INDEX(总课程表!$A:$A,MATCH($A36,总课程表!S:S,0)-1),"")</f>
        <v>数学
九1</v>
      </c>
      <c r="T36" s="49" t="str">
        <f>IFERROR(INDEX(总课程表!T:T,MATCH($A36,总课程表!T:T,0)-1)&amp;CHAR(10)&amp;INDEX(总课程表!$A:$A,MATCH($A36,总课程表!T:T,0)-1),"")</f>
        <v>数学
九2</v>
      </c>
      <c r="U36" s="50" t="str">
        <f>IFERROR(INDEX(总课程表!U:U,MATCH($A36,总课程表!U:U,0)-1)&amp;CHAR(10)&amp;INDEX(总课程表!$A:$A,MATCH($A36,总课程表!U:U,0)-1),"")</f>
        <v/>
      </c>
      <c r="V36" s="51" t="str">
        <f>IFERROR(INDEX(总课程表!V:V,MATCH($A36,总课程表!V:V,0)-1)&amp;CHAR(10)&amp;INDEX(总课程表!$A:$A,MATCH($A36,总课程表!V:V,0)-1),"")</f>
        <v/>
      </c>
      <c r="W36" s="49" t="str">
        <f>IFERROR(INDEX(总课程表!W:W,MATCH($A36,总课程表!W:W,0)-1)&amp;CHAR(10)&amp;INDEX(总课程表!$A:$A,MATCH($A36,总课程表!W:W,0)-1),"")</f>
        <v/>
      </c>
      <c r="X36" s="49" t="str">
        <f t="array" ref="X36">IFERROR(IF(OR(A36=走班课),"选修",INDEX(总课程表!X:X,MATCH($A36,总课程表!X:X,0)-1)&amp;CHAR(10)&amp;INDEX(总课程表!$A:$A,MATCH($A36,总课程表!X:X,0)-1)),"")</f>
        <v/>
      </c>
      <c r="Y36" s="54" t="str">
        <f>IFERROR(INDEX(总课程表!Y:Y,MATCH($A36,总课程表!Y:Y,0)-1)&amp;CHAR(10)&amp;INDEX(总课程表!$A:$A,MATCH($A36,总课程表!Y:Y,0)-1),"")</f>
        <v/>
      </c>
      <c r="Z36" s="51" t="str">
        <f ca="1">IFERROR(INDEX(总课程表!Z:Z,MATCH($A36,总课程表!Z:Z,0)-1)&amp;CHAR(10)&amp;INDEX(总课程表!$A:$A,MATCH($A36,总课程表!Z:Z,0)-1),"")</f>
        <v>数学
九2</v>
      </c>
      <c r="AA36" s="49" t="str">
        <f>IFERROR(INDEX(总课程表!AA:AA,MATCH($A36,总课程表!AA:AA,0)-1)&amp;CHAR(10)&amp;INDEX(总课程表!$A:$A,MATCH($A36,总课程表!AA:AA,0)-1),"")</f>
        <v/>
      </c>
      <c r="AB36" s="49" t="str">
        <f>IFERROR(INDEX(总课程表!AB:AB,MATCH($A36,总课程表!AB:AB,0)-1)&amp;CHAR(10)&amp;INDEX(总课程表!$A:$A,MATCH($A36,总课程表!AB:AB,0)-1),"")</f>
        <v/>
      </c>
      <c r="AC36" s="50" t="str">
        <f>IFERROR(INDEX(总课程表!AC:AC,MATCH($A36,总课程表!AC:AC,0)-1)&amp;CHAR(10)&amp;INDEX(总课程表!$A:$A,MATCH($A36,总课程表!AC:AC,0)-1),"")</f>
        <v>数学
九1</v>
      </c>
      <c r="AD36" s="51" t="str">
        <f>IFERROR(INDEX(总课程表!AD:AD,MATCH($A36,总课程表!AD:AD,0)-1)&amp;CHAR(10)&amp;INDEX(总课程表!$A:$A,MATCH($A36,总课程表!AD:AD,0)-1),"")</f>
        <v/>
      </c>
      <c r="AE36" s="49" t="str">
        <f>IFERROR(INDEX(总课程表!AE:AE,MATCH($A36,总课程表!AE:AE,0)-1)&amp;CHAR(10)&amp;INDEX(总课程表!$A:$A,MATCH($A36,总课程表!AE:AE,0)-1),"")</f>
        <v/>
      </c>
      <c r="AF36" s="49" t="str">
        <f>IFERROR(INDEX(总课程表!AF:AF,MATCH($A36,总课程表!AF:AF,0)-1)&amp;CHAR(10)&amp;INDEX(总课程表!$A:$A,MATCH($A36,总课程表!AF:AF,0)-1),"")</f>
        <v/>
      </c>
      <c r="AG36" s="54" t="str">
        <f>IFERROR(INDEX(总课程表!AG:AG,MATCH($A36,总课程表!AG:AG,0)-1)&amp;CHAR(10)&amp;INDEX(总课程表!$A:$A,MATCH($A36,总课程表!AG:AG,0)-1),"")</f>
        <v/>
      </c>
      <c r="AH36" s="51" t="str">
        <f ca="1">IFERROR(INDEX(总课程表!AH:AH,MATCH($A36,总课程表!AH:AH,0)-1)&amp;CHAR(10)&amp;INDEX(总课程表!$A:$A,MATCH($A36,总课程表!AH:AH,0)-1),"")</f>
        <v>数学
九2</v>
      </c>
      <c r="AI36" s="49" t="str">
        <f>IFERROR(INDEX(总课程表!AI:AI,MATCH($A36,总课程表!AI:AI,0)-1)&amp;CHAR(10)&amp;INDEX(总课程表!$A:$A,MATCH($A36,总课程表!AI:AI,0)-1),"")</f>
        <v/>
      </c>
      <c r="AJ36" s="49" t="str">
        <f>IFERROR(INDEX(总课程表!AJ:AJ,MATCH($A36,总课程表!AJ:AJ,0)-1)&amp;CHAR(10)&amp;INDEX(总课程表!$A:$A,MATCH($A36,总课程表!AJ:AJ,0)-1),"")</f>
        <v>数学
九1</v>
      </c>
      <c r="AK36" s="50" t="str">
        <f>IFERROR(INDEX(总课程表!AK:AK,MATCH($A36,总课程表!AK:AK,0)-1)&amp;CHAR(10)&amp;INDEX(总课程表!$A:$A,MATCH($A36,总课程表!AK:AK,0)-1),"")</f>
        <v/>
      </c>
      <c r="AL36" s="51" t="str">
        <f>IFERROR(INDEX(总课程表!AL:AL,MATCH($A36,总课程表!AL:AL,0)-1)&amp;CHAR(10)&amp;INDEX(总课程表!$A:$A,MATCH($A36,总课程表!AL:AL,0)-1),"")</f>
        <v/>
      </c>
      <c r="AM36" s="49" t="str">
        <f>IFERROR(INDEX(总课程表!AM:AM,MATCH($A36,总课程表!AM:AM,0)-1)&amp;CHAR(10)&amp;INDEX(总课程表!$A:$A,MATCH($A36,总课程表!AM:AM,0)-1),"")</f>
        <v/>
      </c>
      <c r="AN36" s="49" t="str">
        <f>IFERROR(INDEX(总课程表!AN:AN,MATCH($A36,总课程表!AN:AN,0)-1)&amp;CHAR(10)&amp;INDEX(总课程表!$A:$A,MATCH($A36,总课程表!AN:AN,0)-1),"")</f>
        <v/>
      </c>
      <c r="AO36" s="54" t="str">
        <f>IFERROR(INDEX(总课程表!AO:AO,MATCH($A36,总课程表!AO:AO,0)-1)&amp;CHAR(10)&amp;INDEX(总课程表!$A:$A,MATCH($A36,总课程表!AO:AO,0)-1),"")</f>
        <v/>
      </c>
      <c r="AQ36" s="35" t="b">
        <f t="array" aca="1" ref="AQ36" ca="1">SUMPRODUCT((B36:AO36=教师总表0!B36:AO36)*1)=40</f>
        <v>1</v>
      </c>
      <c r="AR36" s="56" t="str">
        <f t="shared" si="1"/>
        <v>金菊</v>
      </c>
      <c r="AS36" s="56" t="str">
        <f t="shared" si="1"/>
        <v>金菊</v>
      </c>
      <c r="AT36" s="56" t="str">
        <f t="shared" si="1"/>
        <v>金菊</v>
      </c>
      <c r="AU36" s="56" t="str">
        <f t="shared" si="1"/>
        <v>金菊</v>
      </c>
      <c r="AV36" s="56" t="str">
        <f t="shared" si="1"/>
        <v>金菊</v>
      </c>
    </row>
    <row r="37" spans="1:48" ht="22.6" customHeight="1" x14ac:dyDescent="0.15">
      <c r="A37" s="20" t="str">
        <f>教师安排!AI35</f>
        <v>金薇</v>
      </c>
      <c r="B37" s="48" t="str">
        <f ca="1">IFERROR(INDEX(总课程表!B:B,MATCH($A37,总课程表!B:B,0)-1)&amp;CHAR(10)&amp;INDEX(总课程表!$A:$A,MATCH($A37,总课程表!B:B,0)-1),"")</f>
        <v>地校1
九8</v>
      </c>
      <c r="C37" s="49" t="str">
        <f>IFERROR(INDEX(总课程表!C:C,MATCH($A37,总课程表!C:C,0)-1)&amp;CHAR(10)&amp;INDEX(总课程表!$A:$A,MATCH($A37,总课程表!C:C,0)-1),"")</f>
        <v/>
      </c>
      <c r="D37" s="49" t="str">
        <f>IFERROR(INDEX(总课程表!D:D,MATCH($A37,总课程表!D:D,0)-1)&amp;CHAR(10)&amp;INDEX(总课程表!$A:$A,MATCH($A37,总课程表!D:D,0)-1),"")</f>
        <v/>
      </c>
      <c r="E37" s="50" t="str">
        <f>IFERROR(INDEX(总课程表!E:E,MATCH($A37,总课程表!E:E,0)-1)&amp;CHAR(10)&amp;INDEX(总课程表!$A:$A,MATCH($A37,总课程表!E:E,0)-1),"")</f>
        <v/>
      </c>
      <c r="F37" s="51" t="str">
        <f>IFERROR(INDEX(总课程表!F:F,MATCH($A37,总课程表!F:F,0)-1)&amp;CHAR(10)&amp;INDEX(总课程表!$A:$A,MATCH($A37,总课程表!F:F,0)-1),"")</f>
        <v/>
      </c>
      <c r="G37" s="49" t="str">
        <f>IFERROR(INDEX(总课程表!G:G,MATCH($A37,总课程表!G:G,0)-1)&amp;CHAR(10)&amp;INDEX(总课程表!$A:$A,MATCH($A37,总课程表!G:G,0)-1),"")</f>
        <v/>
      </c>
      <c r="H37" s="49" t="str">
        <f>IFERROR(INDEX(总课程表!H:H,MATCH($A37,总课程表!H:H,0)-1)&amp;CHAR(10)&amp;INDEX(总课程表!$A:$A,MATCH($A37,总课程表!H:H,0)-1),"")</f>
        <v>外语
九10</v>
      </c>
      <c r="I37" s="54" t="str">
        <f>IFERROR(INDEX(总课程表!I:I,MATCH($A37,总课程表!I:I,0)-1)&amp;CHAR(10)&amp;INDEX(总课程表!$A:$A,MATCH($A37,总课程表!I:I,0)-1),"")</f>
        <v/>
      </c>
      <c r="J37" s="51" t="str">
        <f ca="1">IFERROR(INDEX(总课程表!J:J,MATCH($A37,总课程表!J:J,0)-1)&amp;CHAR(10)&amp;INDEX(总课程表!$A:$A,MATCH($A37,总课程表!J:J,0)-1),"")</f>
        <v/>
      </c>
      <c r="K37" s="49" t="str">
        <f>IFERROR(INDEX(总课程表!K:K,MATCH($A37,总课程表!K:K,0)-1)&amp;CHAR(10)&amp;INDEX(总课程表!$A:$A,MATCH($A37,总课程表!K:K,0)-1),"")</f>
        <v/>
      </c>
      <c r="L37" s="49" t="str">
        <f>IFERROR(INDEX(总课程表!L:L,MATCH($A37,总课程表!L:L,0)-1)&amp;CHAR(10)&amp;INDEX(总课程表!$A:$A,MATCH($A37,总课程表!L:L,0)-1),"")</f>
        <v>外语
九8</v>
      </c>
      <c r="M37" s="50" t="str">
        <f>IFERROR(INDEX(总课程表!M:M,MATCH($A37,总课程表!M:M,0)-1)&amp;CHAR(10)&amp;INDEX(总课程表!$A:$A,MATCH($A37,总课程表!M:M,0)-1),"")</f>
        <v/>
      </c>
      <c r="N37" s="51" t="str">
        <f>IFERROR(INDEX(总课程表!N:N,MATCH($A37,总课程表!N:N,0)-1)&amp;CHAR(10)&amp;INDEX(总课程表!$A:$A,MATCH($A37,总课程表!N:N,0)-1),"")</f>
        <v/>
      </c>
      <c r="O37" s="49" t="str">
        <f>IFERROR(INDEX(总课程表!O:O,MATCH($A37,总课程表!O:O,0)-1)&amp;CHAR(10)&amp;INDEX(总课程表!$A:$A,MATCH($A37,总课程表!O:O,0)-1),"")</f>
        <v>外语
九10</v>
      </c>
      <c r="P37" s="49" t="str">
        <f>IFERROR(INDEX(总课程表!P:P,MATCH($A37,总课程表!P:P,0)-1)&amp;CHAR(10)&amp;INDEX(总课程表!$A:$A,MATCH($A37,总课程表!P:P,0)-1),"")</f>
        <v/>
      </c>
      <c r="Q37" s="54" t="str">
        <f>IFERROR(INDEX(总课程表!Q:Q,MATCH($A37,总课程表!Q:Q,0)-1)&amp;CHAR(10)&amp;INDEX(总课程表!$A:$A,MATCH($A37,总课程表!Q:Q,0)-1),"")</f>
        <v/>
      </c>
      <c r="R37" s="51" t="str">
        <f ca="1">IFERROR(INDEX(总课程表!R:R,MATCH($A37,总课程表!R:R,0)-1)&amp;CHAR(10)&amp;INDEX(总课程表!$A:$A,MATCH($A37,总课程表!R:R,0)-1),"")</f>
        <v>外语
九10</v>
      </c>
      <c r="S37" s="49" t="str">
        <f>IFERROR(INDEX(总课程表!S:S,MATCH($A37,总课程表!S:S,0)-1)&amp;CHAR(10)&amp;INDEX(总课程表!$A:$A,MATCH($A37,总课程表!S:S,0)-1),"")</f>
        <v/>
      </c>
      <c r="T37" s="49" t="str">
        <f>IFERROR(INDEX(总课程表!T:T,MATCH($A37,总课程表!T:T,0)-1)&amp;CHAR(10)&amp;INDEX(总课程表!$A:$A,MATCH($A37,总课程表!T:T,0)-1),"")</f>
        <v/>
      </c>
      <c r="U37" s="50" t="str">
        <f>IFERROR(INDEX(总课程表!U:U,MATCH($A37,总课程表!U:U,0)-1)&amp;CHAR(10)&amp;INDEX(总课程表!$A:$A,MATCH($A37,总课程表!U:U,0)-1),"")</f>
        <v/>
      </c>
      <c r="V37" s="51" t="str">
        <f>IFERROR(INDEX(总课程表!V:V,MATCH($A37,总课程表!V:V,0)-1)&amp;CHAR(10)&amp;INDEX(总课程表!$A:$A,MATCH($A37,总课程表!V:V,0)-1),"")</f>
        <v/>
      </c>
      <c r="W37" s="49" t="str">
        <f>IFERROR(INDEX(总课程表!W:W,MATCH($A37,总课程表!W:W,0)-1)&amp;CHAR(10)&amp;INDEX(总课程表!$A:$A,MATCH($A37,总课程表!W:W,0)-1),"")</f>
        <v/>
      </c>
      <c r="X37" s="49" t="str">
        <f t="array" ref="X37">IFERROR(IF(OR(A37=走班课),"选修",INDEX(总课程表!X:X,MATCH($A37,总课程表!X:X,0)-1)&amp;CHAR(10)&amp;INDEX(总课程表!$A:$A,MATCH($A37,总课程表!X:X,0)-1)),"")</f>
        <v>外语
九8</v>
      </c>
      <c r="Y37" s="54" t="str">
        <f>IFERROR(INDEX(总课程表!Y:Y,MATCH($A37,总课程表!Y:Y,0)-1)&amp;CHAR(10)&amp;INDEX(总课程表!$A:$A,MATCH($A37,总课程表!Y:Y,0)-1),"")</f>
        <v/>
      </c>
      <c r="Z37" s="51" t="str">
        <f ca="1">IFERROR(INDEX(总课程表!Z:Z,MATCH($A37,总课程表!Z:Z,0)-1)&amp;CHAR(10)&amp;INDEX(总课程表!$A:$A,MATCH($A37,总课程表!Z:Z,0)-1),"")</f>
        <v/>
      </c>
      <c r="AA37" s="49" t="str">
        <f>IFERROR(INDEX(总课程表!AA:AA,MATCH($A37,总课程表!AA:AA,0)-1)&amp;CHAR(10)&amp;INDEX(总课程表!$A:$A,MATCH($A37,总课程表!AA:AA,0)-1),"")</f>
        <v>外语
九10</v>
      </c>
      <c r="AB37" s="49" t="str">
        <f>IFERROR(INDEX(总课程表!AB:AB,MATCH($A37,总课程表!AB:AB,0)-1)&amp;CHAR(10)&amp;INDEX(总课程表!$A:$A,MATCH($A37,总课程表!AB:AB,0)-1),"")</f>
        <v/>
      </c>
      <c r="AC37" s="50" t="str">
        <f>IFERROR(INDEX(总课程表!AC:AC,MATCH($A37,总课程表!AC:AC,0)-1)&amp;CHAR(10)&amp;INDEX(总课程表!$A:$A,MATCH($A37,总课程表!AC:AC,0)-1),"")</f>
        <v/>
      </c>
      <c r="AD37" s="51" t="str">
        <f>IFERROR(INDEX(总课程表!AD:AD,MATCH($A37,总课程表!AD:AD,0)-1)&amp;CHAR(10)&amp;INDEX(总课程表!$A:$A,MATCH($A37,总课程表!AD:AD,0)-1),"")</f>
        <v/>
      </c>
      <c r="AE37" s="49" t="str">
        <f>IFERROR(INDEX(总课程表!AE:AE,MATCH($A37,总课程表!AE:AE,0)-1)&amp;CHAR(10)&amp;INDEX(总课程表!$A:$A,MATCH($A37,总课程表!AE:AE,0)-1),"")</f>
        <v/>
      </c>
      <c r="AF37" s="49" t="str">
        <f>IFERROR(INDEX(总课程表!AF:AF,MATCH($A37,总课程表!AF:AF,0)-1)&amp;CHAR(10)&amp;INDEX(总课程表!$A:$A,MATCH($A37,总课程表!AF:AF,0)-1),"")</f>
        <v>外语
九8</v>
      </c>
      <c r="AG37" s="54" t="str">
        <f>IFERROR(INDEX(总课程表!AG:AG,MATCH($A37,总课程表!AG:AG,0)-1)&amp;CHAR(10)&amp;INDEX(总课程表!$A:$A,MATCH($A37,总课程表!AG:AG,0)-1),"")</f>
        <v/>
      </c>
      <c r="AH37" s="51" t="str">
        <f ca="1">IFERROR(INDEX(总课程表!AH:AH,MATCH($A37,总课程表!AH:AH,0)-1)&amp;CHAR(10)&amp;INDEX(总课程表!$A:$A,MATCH($A37,总课程表!AH:AH,0)-1),"")</f>
        <v/>
      </c>
      <c r="AI37" s="49" t="str">
        <f>IFERROR(INDEX(总课程表!AI:AI,MATCH($A37,总课程表!AI:AI,0)-1)&amp;CHAR(10)&amp;INDEX(总课程表!$A:$A,MATCH($A37,总课程表!AI:AI,0)-1),"")</f>
        <v/>
      </c>
      <c r="AJ37" s="49" t="str">
        <f>IFERROR(INDEX(总课程表!AJ:AJ,MATCH($A37,总课程表!AJ:AJ,0)-1)&amp;CHAR(10)&amp;INDEX(总课程表!$A:$A,MATCH($A37,总课程表!AJ:AJ,0)-1),"")</f>
        <v>外语
九8</v>
      </c>
      <c r="AK37" s="50" t="str">
        <f>IFERROR(INDEX(总课程表!AK:AK,MATCH($A37,总课程表!AK:AK,0)-1)&amp;CHAR(10)&amp;INDEX(总课程表!$A:$A,MATCH($A37,总课程表!AK:AK,0)-1),"")</f>
        <v>地校1
九10</v>
      </c>
      <c r="AL37" s="51" t="str">
        <f>IFERROR(INDEX(总课程表!AL:AL,MATCH($A37,总课程表!AL:AL,0)-1)&amp;CHAR(10)&amp;INDEX(总课程表!$A:$A,MATCH($A37,总课程表!AL:AL,0)-1),"")</f>
        <v/>
      </c>
      <c r="AM37" s="49" t="str">
        <f>IFERROR(INDEX(总课程表!AM:AM,MATCH($A37,总课程表!AM:AM,0)-1)&amp;CHAR(10)&amp;INDEX(总课程表!$A:$A,MATCH($A37,总课程表!AM:AM,0)-1),"")</f>
        <v/>
      </c>
      <c r="AN37" s="49" t="str">
        <f>IFERROR(INDEX(总课程表!AN:AN,MATCH($A37,总课程表!AN:AN,0)-1)&amp;CHAR(10)&amp;INDEX(总课程表!$A:$A,MATCH($A37,总课程表!AN:AN,0)-1),"")</f>
        <v/>
      </c>
      <c r="AO37" s="54" t="str">
        <f>IFERROR(INDEX(总课程表!AO:AO,MATCH($A37,总课程表!AO:AO,0)-1)&amp;CHAR(10)&amp;INDEX(总课程表!$A:$A,MATCH($A37,总课程表!AO:AO,0)-1),"")</f>
        <v/>
      </c>
      <c r="AQ37" s="35" t="b">
        <f t="array" aca="1" ref="AQ37" ca="1">SUMPRODUCT((B37:AO37=教师总表0!B37:AO37)*1)=40</f>
        <v>1</v>
      </c>
      <c r="AR37" s="56" t="str">
        <f t="shared" ref="AR37:AV68" si="2">$A37</f>
        <v>金薇</v>
      </c>
      <c r="AS37" s="56" t="str">
        <f t="shared" si="2"/>
        <v>金薇</v>
      </c>
      <c r="AT37" s="56" t="str">
        <f t="shared" si="2"/>
        <v>金薇</v>
      </c>
      <c r="AU37" s="56" t="str">
        <f t="shared" si="2"/>
        <v>金薇</v>
      </c>
      <c r="AV37" s="56" t="str">
        <f t="shared" si="2"/>
        <v>金薇</v>
      </c>
    </row>
    <row r="38" spans="1:48" ht="22.6" customHeight="1" x14ac:dyDescent="0.15">
      <c r="A38" s="20" t="str">
        <f>教师安排!AI36</f>
        <v>景建峰</v>
      </c>
      <c r="B38" s="48" t="str">
        <f ca="1">IFERROR(INDEX(总课程表!B:B,MATCH($A38,总课程表!B:B,0)-1)&amp;CHAR(10)&amp;INDEX(总课程表!$A:$A,MATCH($A38,总课程表!B:B,0)-1),"")</f>
        <v>数学
八9</v>
      </c>
      <c r="C38" s="49" t="str">
        <f>IFERROR(INDEX(总课程表!C:C,MATCH($A38,总课程表!C:C,0)-1)&amp;CHAR(10)&amp;INDEX(总课程表!$A:$A,MATCH($A38,总课程表!C:C,0)-1),"")</f>
        <v>数学
八3</v>
      </c>
      <c r="D38" s="49" t="str">
        <f>IFERROR(INDEX(总课程表!D:D,MATCH($A38,总课程表!D:D,0)-1)&amp;CHAR(10)&amp;INDEX(总课程表!$A:$A,MATCH($A38,总课程表!D:D,0)-1),"")</f>
        <v/>
      </c>
      <c r="E38" s="50" t="str">
        <f>IFERROR(INDEX(总课程表!E:E,MATCH($A38,总课程表!E:E,0)-1)&amp;CHAR(10)&amp;INDEX(总课程表!$A:$A,MATCH($A38,总课程表!E:E,0)-1),"")</f>
        <v/>
      </c>
      <c r="F38" s="51" t="str">
        <f>IFERROR(INDEX(总课程表!F:F,MATCH($A38,总课程表!F:F,0)-1)&amp;CHAR(10)&amp;INDEX(总课程表!$A:$A,MATCH($A38,总课程表!F:F,0)-1),"")</f>
        <v/>
      </c>
      <c r="G38" s="49" t="str">
        <f>IFERROR(INDEX(总课程表!G:G,MATCH($A38,总课程表!G:G,0)-1)&amp;CHAR(10)&amp;INDEX(总课程表!$A:$A,MATCH($A38,总课程表!G:G,0)-1),"")</f>
        <v/>
      </c>
      <c r="H38" s="49" t="str">
        <f>IFERROR(INDEX(总课程表!H:H,MATCH($A38,总课程表!H:H,0)-1)&amp;CHAR(10)&amp;INDEX(总课程表!$A:$A,MATCH($A38,总课程表!H:H,0)-1),"")</f>
        <v/>
      </c>
      <c r="I38" s="54" t="str">
        <f>IFERROR(INDEX(总课程表!I:I,MATCH($A38,总课程表!I:I,0)-1)&amp;CHAR(10)&amp;INDEX(总课程表!$A:$A,MATCH($A38,总课程表!I:I,0)-1),"")</f>
        <v/>
      </c>
      <c r="J38" s="51" t="str">
        <f ca="1">IFERROR(INDEX(总课程表!J:J,MATCH($A38,总课程表!J:J,0)-1)&amp;CHAR(10)&amp;INDEX(总课程表!$A:$A,MATCH($A38,总课程表!J:J,0)-1),"")</f>
        <v>数学
八9</v>
      </c>
      <c r="K38" s="49" t="str">
        <f>IFERROR(INDEX(总课程表!K:K,MATCH($A38,总课程表!K:K,0)-1)&amp;CHAR(10)&amp;INDEX(总课程表!$A:$A,MATCH($A38,总课程表!K:K,0)-1),"")</f>
        <v>数学
八3</v>
      </c>
      <c r="L38" s="49" t="str">
        <f>IFERROR(INDEX(总课程表!L:L,MATCH($A38,总课程表!L:L,0)-1)&amp;CHAR(10)&amp;INDEX(总课程表!$A:$A,MATCH($A38,总课程表!L:L,0)-1),"")</f>
        <v/>
      </c>
      <c r="M38" s="50" t="str">
        <f>IFERROR(INDEX(总课程表!M:M,MATCH($A38,总课程表!M:M,0)-1)&amp;CHAR(10)&amp;INDEX(总课程表!$A:$A,MATCH($A38,总课程表!M:M,0)-1),"")</f>
        <v/>
      </c>
      <c r="N38" s="51" t="str">
        <f>IFERROR(INDEX(总课程表!N:N,MATCH($A38,总课程表!N:N,0)-1)&amp;CHAR(10)&amp;INDEX(总课程表!$A:$A,MATCH($A38,总课程表!N:N,0)-1),"")</f>
        <v/>
      </c>
      <c r="O38" s="49" t="str">
        <f>IFERROR(INDEX(总课程表!O:O,MATCH($A38,总课程表!O:O,0)-1)&amp;CHAR(10)&amp;INDEX(总课程表!$A:$A,MATCH($A38,总课程表!O:O,0)-1),"")</f>
        <v/>
      </c>
      <c r="P38" s="49" t="str">
        <f>IFERROR(INDEX(总课程表!P:P,MATCH($A38,总课程表!P:P,0)-1)&amp;CHAR(10)&amp;INDEX(总课程表!$A:$A,MATCH($A38,总课程表!P:P,0)-1),"")</f>
        <v/>
      </c>
      <c r="Q38" s="54" t="str">
        <f>IFERROR(INDEX(总课程表!Q:Q,MATCH($A38,总课程表!Q:Q,0)-1)&amp;CHAR(10)&amp;INDEX(总课程表!$A:$A,MATCH($A38,总课程表!Q:Q,0)-1),"")</f>
        <v/>
      </c>
      <c r="R38" s="51" t="str">
        <f ca="1">IFERROR(INDEX(总课程表!R:R,MATCH($A38,总课程表!R:R,0)-1)&amp;CHAR(10)&amp;INDEX(总课程表!$A:$A,MATCH($A38,总课程表!R:R,0)-1),"")</f>
        <v>数学
八3</v>
      </c>
      <c r="S38" s="49" t="str">
        <f>IFERROR(INDEX(总课程表!S:S,MATCH($A38,总课程表!S:S,0)-1)&amp;CHAR(10)&amp;INDEX(总课程表!$A:$A,MATCH($A38,总课程表!S:S,0)-1),"")</f>
        <v/>
      </c>
      <c r="T38" s="49" t="str">
        <f>IFERROR(INDEX(总课程表!T:T,MATCH($A38,总课程表!T:T,0)-1)&amp;CHAR(10)&amp;INDEX(总课程表!$A:$A,MATCH($A38,总课程表!T:T,0)-1),"")</f>
        <v/>
      </c>
      <c r="U38" s="50" t="str">
        <f>IFERROR(INDEX(总课程表!U:U,MATCH($A38,总课程表!U:U,0)-1)&amp;CHAR(10)&amp;INDEX(总课程表!$A:$A,MATCH($A38,总课程表!U:U,0)-1),"")</f>
        <v>数学
八9</v>
      </c>
      <c r="V38" s="51" t="str">
        <f>IFERROR(INDEX(总课程表!V:V,MATCH($A38,总课程表!V:V,0)-1)&amp;CHAR(10)&amp;INDEX(总课程表!$A:$A,MATCH($A38,总课程表!V:V,0)-1),"")</f>
        <v/>
      </c>
      <c r="W38" s="49" t="str">
        <f>IFERROR(INDEX(总课程表!W:W,MATCH($A38,总课程表!W:W,0)-1)&amp;CHAR(10)&amp;INDEX(总课程表!$A:$A,MATCH($A38,总课程表!W:W,0)-1),"")</f>
        <v/>
      </c>
      <c r="X38" s="49" t="str">
        <f t="array" ref="X38">IFERROR(IF(OR(A38=走班课),"选修",INDEX(总课程表!X:X,MATCH($A38,总课程表!X:X,0)-1)&amp;CHAR(10)&amp;INDEX(总课程表!$A:$A,MATCH($A38,总课程表!X:X,0)-1)),"")</f>
        <v/>
      </c>
      <c r="Y38" s="54" t="str">
        <f>IFERROR(INDEX(总课程表!Y:Y,MATCH($A38,总课程表!Y:Y,0)-1)&amp;CHAR(10)&amp;INDEX(总课程表!$A:$A,MATCH($A38,总课程表!Y:Y,0)-1),"")</f>
        <v/>
      </c>
      <c r="Z38" s="51" t="str">
        <f ca="1">IFERROR(INDEX(总课程表!Z:Z,MATCH($A38,总课程表!Z:Z,0)-1)&amp;CHAR(10)&amp;INDEX(总课程表!$A:$A,MATCH($A38,总课程表!Z:Z,0)-1),"")</f>
        <v>数学
八9</v>
      </c>
      <c r="AA38" s="49" t="str">
        <f>IFERROR(INDEX(总课程表!AA:AA,MATCH($A38,总课程表!AA:AA,0)-1)&amp;CHAR(10)&amp;INDEX(总课程表!$A:$A,MATCH($A38,总课程表!AA:AA,0)-1),"")</f>
        <v>数学
八3</v>
      </c>
      <c r="AB38" s="49" t="str">
        <f>IFERROR(INDEX(总课程表!AB:AB,MATCH($A38,总课程表!AB:AB,0)-1)&amp;CHAR(10)&amp;INDEX(总课程表!$A:$A,MATCH($A38,总课程表!AB:AB,0)-1),"")</f>
        <v/>
      </c>
      <c r="AC38" s="50" t="str">
        <f>IFERROR(INDEX(总课程表!AC:AC,MATCH($A38,总课程表!AC:AC,0)-1)&amp;CHAR(10)&amp;INDEX(总课程表!$A:$A,MATCH($A38,总课程表!AC:AC,0)-1),"")</f>
        <v/>
      </c>
      <c r="AD38" s="51" t="str">
        <f>IFERROR(INDEX(总课程表!AD:AD,MATCH($A38,总课程表!AD:AD,0)-1)&amp;CHAR(10)&amp;INDEX(总课程表!$A:$A,MATCH($A38,总课程表!AD:AD,0)-1),"")</f>
        <v/>
      </c>
      <c r="AE38" s="49" t="str">
        <f>IFERROR(INDEX(总课程表!AE:AE,MATCH($A38,总课程表!AE:AE,0)-1)&amp;CHAR(10)&amp;INDEX(总课程表!$A:$A,MATCH($A38,总课程表!AE:AE,0)-1),"")</f>
        <v/>
      </c>
      <c r="AF38" s="49" t="str">
        <f>IFERROR(INDEX(总课程表!AF:AF,MATCH($A38,总课程表!AF:AF,0)-1)&amp;CHAR(10)&amp;INDEX(总课程表!$A:$A,MATCH($A38,总课程表!AF:AF,0)-1),"")</f>
        <v/>
      </c>
      <c r="AG38" s="54" t="str">
        <f>IFERROR(INDEX(总课程表!AG:AG,MATCH($A38,总课程表!AG:AG,0)-1)&amp;CHAR(10)&amp;INDEX(总课程表!$A:$A,MATCH($A38,总课程表!AG:AG,0)-1),"")</f>
        <v/>
      </c>
      <c r="AH38" s="51" t="str">
        <f ca="1">IFERROR(INDEX(总课程表!AH:AH,MATCH($A38,总课程表!AH:AH,0)-1)&amp;CHAR(10)&amp;INDEX(总课程表!$A:$A,MATCH($A38,总课程表!AH:AH,0)-1),"")</f>
        <v>数学
八9</v>
      </c>
      <c r="AI38" s="49" t="str">
        <f>IFERROR(INDEX(总课程表!AI:AI,MATCH($A38,总课程表!AI:AI,0)-1)&amp;CHAR(10)&amp;INDEX(总课程表!$A:$A,MATCH($A38,总课程表!AI:AI,0)-1),"")</f>
        <v/>
      </c>
      <c r="AJ38" s="49" t="str">
        <f>IFERROR(INDEX(总课程表!AJ:AJ,MATCH($A38,总课程表!AJ:AJ,0)-1)&amp;CHAR(10)&amp;INDEX(总课程表!$A:$A,MATCH($A38,总课程表!AJ:AJ,0)-1),"")</f>
        <v/>
      </c>
      <c r="AK38" s="50" t="str">
        <f>IFERROR(INDEX(总课程表!AK:AK,MATCH($A38,总课程表!AK:AK,0)-1)&amp;CHAR(10)&amp;INDEX(总课程表!$A:$A,MATCH($A38,总课程表!AK:AK,0)-1),"")</f>
        <v>数学
八3</v>
      </c>
      <c r="AL38" s="51" t="str">
        <f>IFERROR(INDEX(总课程表!AL:AL,MATCH($A38,总课程表!AL:AL,0)-1)&amp;CHAR(10)&amp;INDEX(总课程表!$A:$A,MATCH($A38,总课程表!AL:AL,0)-1),"")</f>
        <v/>
      </c>
      <c r="AM38" s="49" t="str">
        <f>IFERROR(INDEX(总课程表!AM:AM,MATCH($A38,总课程表!AM:AM,0)-1)&amp;CHAR(10)&amp;INDEX(总课程表!$A:$A,MATCH($A38,总课程表!AM:AM,0)-1),"")</f>
        <v/>
      </c>
      <c r="AN38" s="49" t="str">
        <f>IFERROR(INDEX(总课程表!AN:AN,MATCH($A38,总课程表!AN:AN,0)-1)&amp;CHAR(10)&amp;INDEX(总课程表!$A:$A,MATCH($A38,总课程表!AN:AN,0)-1),"")</f>
        <v/>
      </c>
      <c r="AO38" s="54" t="str">
        <f>IFERROR(INDEX(总课程表!AO:AO,MATCH($A38,总课程表!AO:AO,0)-1)&amp;CHAR(10)&amp;INDEX(总课程表!$A:$A,MATCH($A38,总课程表!AO:AO,0)-1),"")</f>
        <v/>
      </c>
      <c r="AQ38" s="35" t="b">
        <f t="array" aca="1" ref="AQ38" ca="1">SUMPRODUCT((B38:AO38=教师总表0!B38:AO38)*1)=40</f>
        <v>1</v>
      </c>
      <c r="AR38" s="56" t="str">
        <f t="shared" si="2"/>
        <v>景建峰</v>
      </c>
      <c r="AS38" s="56" t="str">
        <f t="shared" si="2"/>
        <v>景建峰</v>
      </c>
      <c r="AT38" s="56" t="str">
        <f t="shared" si="2"/>
        <v>景建峰</v>
      </c>
      <c r="AU38" s="56" t="str">
        <f t="shared" si="2"/>
        <v>景建峰</v>
      </c>
      <c r="AV38" s="56" t="str">
        <f t="shared" si="2"/>
        <v>景建峰</v>
      </c>
    </row>
    <row r="39" spans="1:48" ht="22.6" customHeight="1" x14ac:dyDescent="0.15">
      <c r="A39" s="20" t="str">
        <f>教师安排!AI37</f>
        <v>李莎莎</v>
      </c>
      <c r="B39" s="48" t="str">
        <f ca="1">IFERROR(INDEX(总课程表!B:B,MATCH($A39,总课程表!B:B,0)-1)&amp;CHAR(10)&amp;INDEX(总课程表!$A:$A,MATCH($A39,总课程表!B:B,0)-1),"")</f>
        <v/>
      </c>
      <c r="C39" s="49" t="str">
        <f>IFERROR(INDEX(总课程表!C:C,MATCH($A39,总课程表!C:C,0)-1)&amp;CHAR(10)&amp;INDEX(总课程表!$A:$A,MATCH($A39,总课程表!C:C,0)-1),"")</f>
        <v/>
      </c>
      <c r="D39" s="49" t="str">
        <f>IFERROR(INDEX(总课程表!D:D,MATCH($A39,总课程表!D:D,0)-1)&amp;CHAR(10)&amp;INDEX(总课程表!$A:$A,MATCH($A39,总课程表!D:D,0)-1),"")</f>
        <v/>
      </c>
      <c r="E39" s="50" t="str">
        <f>IFERROR(INDEX(总课程表!E:E,MATCH($A39,总课程表!E:E,0)-1)&amp;CHAR(10)&amp;INDEX(总课程表!$A:$A,MATCH($A39,总课程表!E:E,0)-1),"")</f>
        <v/>
      </c>
      <c r="F39" s="51" t="str">
        <f>IFERROR(INDEX(总课程表!F:F,MATCH($A39,总课程表!F:F,0)-1)&amp;CHAR(10)&amp;INDEX(总课程表!$A:$A,MATCH($A39,总课程表!F:F,0)-1),"")</f>
        <v>美术
八4</v>
      </c>
      <c r="G39" s="49" t="str">
        <f>IFERROR(INDEX(总课程表!G:G,MATCH($A39,总课程表!G:G,0)-1)&amp;CHAR(10)&amp;INDEX(总课程表!$A:$A,MATCH($A39,总课程表!G:G,0)-1),"")</f>
        <v/>
      </c>
      <c r="H39" s="49" t="str">
        <f>IFERROR(INDEX(总课程表!H:H,MATCH($A39,总课程表!H:H,0)-1)&amp;CHAR(10)&amp;INDEX(总课程表!$A:$A,MATCH($A39,总课程表!H:H,0)-1),"")</f>
        <v/>
      </c>
      <c r="I39" s="54" t="str">
        <f>IFERROR(INDEX(总课程表!I:I,MATCH($A39,总课程表!I:I,0)-1)&amp;CHAR(10)&amp;INDEX(总课程表!$A:$A,MATCH($A39,总课程表!I:I,0)-1),"")</f>
        <v/>
      </c>
      <c r="J39" s="51" t="str">
        <f ca="1">IFERROR(INDEX(总课程表!J:J,MATCH($A39,总课程表!J:J,0)-1)&amp;CHAR(10)&amp;INDEX(总课程表!$A:$A,MATCH($A39,总课程表!J:J,0)-1),"")</f>
        <v/>
      </c>
      <c r="K39" s="49" t="str">
        <f>IFERROR(INDEX(总课程表!K:K,MATCH($A39,总课程表!K:K,0)-1)&amp;CHAR(10)&amp;INDEX(总课程表!$A:$A,MATCH($A39,总课程表!K:K,0)-1),"")</f>
        <v/>
      </c>
      <c r="L39" s="49" t="str">
        <f>IFERROR(INDEX(总课程表!L:L,MATCH($A39,总课程表!L:L,0)-1)&amp;CHAR(10)&amp;INDEX(总课程表!$A:$A,MATCH($A39,总课程表!L:L,0)-1),"")</f>
        <v/>
      </c>
      <c r="M39" s="50" t="str">
        <f>IFERROR(INDEX(总课程表!M:M,MATCH($A39,总课程表!M:M,0)-1)&amp;CHAR(10)&amp;INDEX(总课程表!$A:$A,MATCH($A39,总课程表!M:M,0)-1),"")</f>
        <v>音乐
九3</v>
      </c>
      <c r="N39" s="51" t="str">
        <f>IFERROR(INDEX(总课程表!N:N,MATCH($A39,总课程表!N:N,0)-1)&amp;CHAR(10)&amp;INDEX(总课程表!$A:$A,MATCH($A39,总课程表!N:N,0)-1),"")</f>
        <v>音乐
九4</v>
      </c>
      <c r="O39" s="49" t="str">
        <f>IFERROR(INDEX(总课程表!O:O,MATCH($A39,总课程表!O:O,0)-1)&amp;CHAR(10)&amp;INDEX(总课程表!$A:$A,MATCH($A39,总课程表!O:O,0)-1),"")</f>
        <v/>
      </c>
      <c r="P39" s="49" t="str">
        <f>IFERROR(INDEX(总课程表!P:P,MATCH($A39,总课程表!P:P,0)-1)&amp;CHAR(10)&amp;INDEX(总课程表!$A:$A,MATCH($A39,总课程表!P:P,0)-1),"")</f>
        <v>音乐
九2</v>
      </c>
      <c r="Q39" s="54" t="str">
        <f>IFERROR(INDEX(总课程表!Q:Q,MATCH($A39,总课程表!Q:Q,0)-1)&amp;CHAR(10)&amp;INDEX(总课程表!$A:$A,MATCH($A39,总课程表!Q:Q,0)-1),"")</f>
        <v/>
      </c>
      <c r="R39" s="51" t="str">
        <f ca="1">IFERROR(INDEX(总课程表!R:R,MATCH($A39,总课程表!R:R,0)-1)&amp;CHAR(10)&amp;INDEX(总课程表!$A:$A,MATCH($A39,总课程表!R:R,0)-1),"")</f>
        <v/>
      </c>
      <c r="S39" s="49" t="str">
        <f>IFERROR(INDEX(总课程表!S:S,MATCH($A39,总课程表!S:S,0)-1)&amp;CHAR(10)&amp;INDEX(总课程表!$A:$A,MATCH($A39,总课程表!S:S,0)-1),"")</f>
        <v/>
      </c>
      <c r="T39" s="49" t="str">
        <f>IFERROR(INDEX(总课程表!T:T,MATCH($A39,总课程表!T:T,0)-1)&amp;CHAR(10)&amp;INDEX(总课程表!$A:$A,MATCH($A39,总课程表!T:T,0)-1),"")</f>
        <v/>
      </c>
      <c r="U39" s="50" t="str">
        <f>IFERROR(INDEX(总课程表!U:U,MATCH($A39,总课程表!U:U,0)-1)&amp;CHAR(10)&amp;INDEX(总课程表!$A:$A,MATCH($A39,总课程表!U:U,0)-1),"")</f>
        <v>美术
八1</v>
      </c>
      <c r="V39" s="51" t="str">
        <f>IFERROR(INDEX(总课程表!V:V,MATCH($A39,总课程表!V:V,0)-1)&amp;CHAR(10)&amp;INDEX(总课程表!$A:$A,MATCH($A39,总课程表!V:V,0)-1),"")</f>
        <v>美术
八6</v>
      </c>
      <c r="W39" s="49" t="str">
        <f>IFERROR(INDEX(总课程表!W:W,MATCH($A39,总课程表!W:W,0)-1)&amp;CHAR(10)&amp;INDEX(总课程表!$A:$A,MATCH($A39,总课程表!W:W,0)-1),"")</f>
        <v/>
      </c>
      <c r="X39" s="49" t="str">
        <f t="array" ref="X39">IFERROR(IF(OR(A39=走班课),"选修",INDEX(总课程表!X:X,MATCH($A39,总课程表!X:X,0)-1)&amp;CHAR(10)&amp;INDEX(总课程表!$A:$A,MATCH($A39,总课程表!X:X,0)-1)),"")</f>
        <v>音乐
九5</v>
      </c>
      <c r="Y39" s="54" t="str">
        <f>IFERROR(INDEX(总课程表!Y:Y,MATCH($A39,总课程表!Y:Y,0)-1)&amp;CHAR(10)&amp;INDEX(总课程表!$A:$A,MATCH($A39,总课程表!Y:Y,0)-1),"")</f>
        <v/>
      </c>
      <c r="Z39" s="51" t="str">
        <f ca="1">IFERROR(INDEX(总课程表!Z:Z,MATCH($A39,总课程表!Z:Z,0)-1)&amp;CHAR(10)&amp;INDEX(总课程表!$A:$A,MATCH($A39,总课程表!Z:Z,0)-1),"")</f>
        <v/>
      </c>
      <c r="AA39" s="49" t="str">
        <f>IFERROR(INDEX(总课程表!AA:AA,MATCH($A39,总课程表!AA:AA,0)-1)&amp;CHAR(10)&amp;INDEX(总课程表!$A:$A,MATCH($A39,总课程表!AA:AA,0)-1),"")</f>
        <v/>
      </c>
      <c r="AB39" s="49" t="str">
        <f>IFERROR(INDEX(总课程表!AB:AB,MATCH($A39,总课程表!AB:AB,0)-1)&amp;CHAR(10)&amp;INDEX(总课程表!$A:$A,MATCH($A39,总课程表!AB:AB,0)-1),"")</f>
        <v/>
      </c>
      <c r="AC39" s="50" t="str">
        <f>IFERROR(INDEX(总课程表!AC:AC,MATCH($A39,总课程表!AC:AC,0)-1)&amp;CHAR(10)&amp;INDEX(总课程表!$A:$A,MATCH($A39,总课程表!AC:AC,0)-1),"")</f>
        <v/>
      </c>
      <c r="AD39" s="51" t="str">
        <f>IFERROR(INDEX(总课程表!AD:AD,MATCH($A39,总课程表!AD:AD,0)-1)&amp;CHAR(10)&amp;INDEX(总课程表!$A:$A,MATCH($A39,总课程表!AD:AD,0)-1),"")</f>
        <v>音乐
九1</v>
      </c>
      <c r="AE39" s="49" t="str">
        <f>IFERROR(INDEX(总课程表!AE:AE,MATCH($A39,总课程表!AE:AE,0)-1)&amp;CHAR(10)&amp;INDEX(总课程表!$A:$A,MATCH($A39,总课程表!AE:AE,0)-1),"")</f>
        <v/>
      </c>
      <c r="AF39" s="49" t="str">
        <f>IFERROR(INDEX(总课程表!AF:AF,MATCH($A39,总课程表!AF:AF,0)-1)&amp;CHAR(10)&amp;INDEX(总课程表!$A:$A,MATCH($A39,总课程表!AF:AF,0)-1),"")</f>
        <v>美术
八3</v>
      </c>
      <c r="AG39" s="54" t="str">
        <f>IFERROR(INDEX(总课程表!AG:AG,MATCH($A39,总课程表!AG:AG,0)-1)&amp;CHAR(10)&amp;INDEX(总课程表!$A:$A,MATCH($A39,总课程表!AG:AG,0)-1),"")</f>
        <v>美术
八2</v>
      </c>
      <c r="AH39" s="51" t="str">
        <f ca="1">IFERROR(INDEX(总课程表!AH:AH,MATCH($A39,总课程表!AH:AH,0)-1)&amp;CHAR(10)&amp;INDEX(总课程表!$A:$A,MATCH($A39,总课程表!AH:AH,0)-1),"")</f>
        <v/>
      </c>
      <c r="AI39" s="49" t="str">
        <f>IFERROR(INDEX(总课程表!AI:AI,MATCH($A39,总课程表!AI:AI,0)-1)&amp;CHAR(10)&amp;INDEX(总课程表!$A:$A,MATCH($A39,总课程表!AI:AI,0)-1),"")</f>
        <v/>
      </c>
      <c r="AJ39" s="49" t="str">
        <f>IFERROR(INDEX(总课程表!AJ:AJ,MATCH($A39,总课程表!AJ:AJ,0)-1)&amp;CHAR(10)&amp;INDEX(总课程表!$A:$A,MATCH($A39,总课程表!AJ:AJ,0)-1),"")</f>
        <v/>
      </c>
      <c r="AK39" s="50" t="str">
        <f>IFERROR(INDEX(总课程表!AK:AK,MATCH($A39,总课程表!AK:AK,0)-1)&amp;CHAR(10)&amp;INDEX(总课程表!$A:$A,MATCH($A39,总课程表!AK:AK,0)-1),"")</f>
        <v/>
      </c>
      <c r="AL39" s="51" t="str">
        <f>IFERROR(INDEX(总课程表!AL:AL,MATCH($A39,总课程表!AL:AL,0)-1)&amp;CHAR(10)&amp;INDEX(总课程表!$A:$A,MATCH($A39,总课程表!AL:AL,0)-1),"")</f>
        <v/>
      </c>
      <c r="AM39" s="49" t="str">
        <f>IFERROR(INDEX(总课程表!AM:AM,MATCH($A39,总课程表!AM:AM,0)-1)&amp;CHAR(10)&amp;INDEX(总课程表!$A:$A,MATCH($A39,总课程表!AM:AM,0)-1),"")</f>
        <v>音乐
九6</v>
      </c>
      <c r="AN39" s="49" t="str">
        <f>IFERROR(INDEX(总课程表!AN:AN,MATCH($A39,总课程表!AN:AN,0)-1)&amp;CHAR(10)&amp;INDEX(总课程表!$A:$A,MATCH($A39,总课程表!AN:AN,0)-1),"")</f>
        <v>美术
八5</v>
      </c>
      <c r="AO39" s="54" t="str">
        <f>IFERROR(INDEX(总课程表!AO:AO,MATCH($A39,总课程表!AO:AO,0)-1)&amp;CHAR(10)&amp;INDEX(总课程表!$A:$A,MATCH($A39,总课程表!AO:AO,0)-1),"")</f>
        <v/>
      </c>
      <c r="AQ39" s="35" t="b">
        <f t="array" aca="1" ref="AQ39" ca="1">SUMPRODUCT((B39:AO39=教师总表0!B39:AO39)*1)=40</f>
        <v>1</v>
      </c>
      <c r="AR39" s="56" t="str">
        <f t="shared" si="2"/>
        <v>李莎莎</v>
      </c>
      <c r="AS39" s="56" t="str">
        <f t="shared" si="2"/>
        <v>李莎莎</v>
      </c>
      <c r="AT39" s="56" t="str">
        <f t="shared" si="2"/>
        <v>李莎莎</v>
      </c>
      <c r="AU39" s="56" t="str">
        <f t="shared" si="2"/>
        <v>李莎莎</v>
      </c>
      <c r="AV39" s="56" t="str">
        <f t="shared" si="2"/>
        <v>李莎莎</v>
      </c>
    </row>
    <row r="40" spans="1:48" ht="22.6" customHeight="1" x14ac:dyDescent="0.15">
      <c r="A40" s="20" t="str">
        <f>教师安排!AI38</f>
        <v>李晓凌</v>
      </c>
      <c r="B40" s="48" t="str">
        <f ca="1">IFERROR(INDEX(总课程表!B:B,MATCH($A40,总课程表!B:B,0)-1)&amp;CHAR(10)&amp;INDEX(总课程表!$A:$A,MATCH($A40,总课程表!B:B,0)-1),"")</f>
        <v/>
      </c>
      <c r="C40" s="49" t="str">
        <f>IFERROR(INDEX(总课程表!C:C,MATCH($A40,总课程表!C:C,0)-1)&amp;CHAR(10)&amp;INDEX(总课程表!$A:$A,MATCH($A40,总课程表!C:C,0)-1),"")</f>
        <v>外语
九9</v>
      </c>
      <c r="D40" s="49" t="str">
        <f>IFERROR(INDEX(总课程表!D:D,MATCH($A40,总课程表!D:D,0)-1)&amp;CHAR(10)&amp;INDEX(总课程表!$A:$A,MATCH($A40,总课程表!D:D,0)-1),"")</f>
        <v/>
      </c>
      <c r="E40" s="50" t="str">
        <f>IFERROR(INDEX(总课程表!E:E,MATCH($A40,总课程表!E:E,0)-1)&amp;CHAR(10)&amp;INDEX(总课程表!$A:$A,MATCH($A40,总课程表!E:E,0)-1),"")</f>
        <v/>
      </c>
      <c r="F40" s="51" t="str">
        <f>IFERROR(INDEX(总课程表!F:F,MATCH($A40,总课程表!F:F,0)-1)&amp;CHAR(10)&amp;INDEX(总课程表!$A:$A,MATCH($A40,总课程表!F:F,0)-1),"")</f>
        <v/>
      </c>
      <c r="G40" s="49" t="str">
        <f>IFERROR(INDEX(总课程表!G:G,MATCH($A40,总课程表!G:G,0)-1)&amp;CHAR(10)&amp;INDEX(总课程表!$A:$A,MATCH($A40,总课程表!G:G,0)-1),"")</f>
        <v/>
      </c>
      <c r="H40" s="49" t="str">
        <f>IFERROR(INDEX(总课程表!H:H,MATCH($A40,总课程表!H:H,0)-1)&amp;CHAR(10)&amp;INDEX(总课程表!$A:$A,MATCH($A40,总课程表!H:H,0)-1),"")</f>
        <v>外语
九7</v>
      </c>
      <c r="I40" s="54" t="str">
        <f>IFERROR(INDEX(总课程表!I:I,MATCH($A40,总课程表!I:I,0)-1)&amp;CHAR(10)&amp;INDEX(总课程表!$A:$A,MATCH($A40,总课程表!I:I,0)-1),"")</f>
        <v/>
      </c>
      <c r="J40" s="51" t="str">
        <f ca="1">IFERROR(INDEX(总课程表!J:J,MATCH($A40,总课程表!J:J,0)-1)&amp;CHAR(10)&amp;INDEX(总课程表!$A:$A,MATCH($A40,总课程表!J:J,0)-1),"")</f>
        <v>外语
九9</v>
      </c>
      <c r="K40" s="49" t="str">
        <f>IFERROR(INDEX(总课程表!K:K,MATCH($A40,总课程表!K:K,0)-1)&amp;CHAR(10)&amp;INDEX(总课程表!$A:$A,MATCH($A40,总课程表!K:K,0)-1),"")</f>
        <v/>
      </c>
      <c r="L40" s="49" t="str">
        <f>IFERROR(INDEX(总课程表!L:L,MATCH($A40,总课程表!L:L,0)-1)&amp;CHAR(10)&amp;INDEX(总课程表!$A:$A,MATCH($A40,总课程表!L:L,0)-1),"")</f>
        <v/>
      </c>
      <c r="M40" s="50" t="str">
        <f>IFERROR(INDEX(总课程表!M:M,MATCH($A40,总课程表!M:M,0)-1)&amp;CHAR(10)&amp;INDEX(总课程表!$A:$A,MATCH($A40,总课程表!M:M,0)-1),"")</f>
        <v/>
      </c>
      <c r="N40" s="51" t="str">
        <f>IFERROR(INDEX(总课程表!N:N,MATCH($A40,总课程表!N:N,0)-1)&amp;CHAR(10)&amp;INDEX(总课程表!$A:$A,MATCH($A40,总课程表!N:N,0)-1),"")</f>
        <v/>
      </c>
      <c r="O40" s="49" t="str">
        <f>IFERROR(INDEX(总课程表!O:O,MATCH($A40,总课程表!O:O,0)-1)&amp;CHAR(10)&amp;INDEX(总课程表!$A:$A,MATCH($A40,总课程表!O:O,0)-1),"")</f>
        <v>外语
九7</v>
      </c>
      <c r="P40" s="49" t="str">
        <f>IFERROR(INDEX(总课程表!P:P,MATCH($A40,总课程表!P:P,0)-1)&amp;CHAR(10)&amp;INDEX(总课程表!$A:$A,MATCH($A40,总课程表!P:P,0)-1),"")</f>
        <v/>
      </c>
      <c r="Q40" s="54" t="str">
        <f>IFERROR(INDEX(总课程表!Q:Q,MATCH($A40,总课程表!Q:Q,0)-1)&amp;CHAR(10)&amp;INDEX(总课程表!$A:$A,MATCH($A40,总课程表!Q:Q,0)-1),"")</f>
        <v/>
      </c>
      <c r="R40" s="51" t="str">
        <f ca="1">IFERROR(INDEX(总课程表!R:R,MATCH($A40,总课程表!R:R,0)-1)&amp;CHAR(10)&amp;INDEX(总课程表!$A:$A,MATCH($A40,总课程表!R:R,0)-1),"")</f>
        <v/>
      </c>
      <c r="S40" s="49" t="str">
        <f>IFERROR(INDEX(总课程表!S:S,MATCH($A40,总课程表!S:S,0)-1)&amp;CHAR(10)&amp;INDEX(总课程表!$A:$A,MATCH($A40,总课程表!S:S,0)-1),"")</f>
        <v/>
      </c>
      <c r="T40" s="49" t="str">
        <f>IFERROR(INDEX(总课程表!T:T,MATCH($A40,总课程表!T:T,0)-1)&amp;CHAR(10)&amp;INDEX(总课程表!$A:$A,MATCH($A40,总课程表!T:T,0)-1),"")</f>
        <v/>
      </c>
      <c r="U40" s="50" t="str">
        <f>IFERROR(INDEX(总课程表!U:U,MATCH($A40,总课程表!U:U,0)-1)&amp;CHAR(10)&amp;INDEX(总课程表!$A:$A,MATCH($A40,总课程表!U:U,0)-1),"")</f>
        <v>地校1
九9</v>
      </c>
      <c r="V40" s="51" t="str">
        <f>IFERROR(INDEX(总课程表!V:V,MATCH($A40,总课程表!V:V,0)-1)&amp;CHAR(10)&amp;INDEX(总课程表!$A:$A,MATCH($A40,总课程表!V:V,0)-1),"")</f>
        <v/>
      </c>
      <c r="W40" s="49" t="str">
        <f>IFERROR(INDEX(总课程表!W:W,MATCH($A40,总课程表!W:W,0)-1)&amp;CHAR(10)&amp;INDEX(总课程表!$A:$A,MATCH($A40,总课程表!W:W,0)-1),"")</f>
        <v/>
      </c>
      <c r="X40" s="49" t="str">
        <f t="array" ref="X40">IFERROR(IF(OR(A40=走班课),"选修",INDEX(总课程表!X:X,MATCH($A40,总课程表!X:X,0)-1)&amp;CHAR(10)&amp;INDEX(总课程表!$A:$A,MATCH($A40,总课程表!X:X,0)-1)),"")</f>
        <v>地校1
九7</v>
      </c>
      <c r="Y40" s="54" t="str">
        <f>IFERROR(INDEX(总课程表!Y:Y,MATCH($A40,总课程表!Y:Y,0)-1)&amp;CHAR(10)&amp;INDEX(总课程表!$A:$A,MATCH($A40,总课程表!Y:Y,0)-1),"")</f>
        <v/>
      </c>
      <c r="Z40" s="51" t="str">
        <f ca="1">IFERROR(INDEX(总课程表!Z:Z,MATCH($A40,总课程表!Z:Z,0)-1)&amp;CHAR(10)&amp;INDEX(总课程表!$A:$A,MATCH($A40,总课程表!Z:Z,0)-1),"")</f>
        <v>外语
九7</v>
      </c>
      <c r="AA40" s="49" t="str">
        <f>IFERROR(INDEX(总课程表!AA:AA,MATCH($A40,总课程表!AA:AA,0)-1)&amp;CHAR(10)&amp;INDEX(总课程表!$A:$A,MATCH($A40,总课程表!AA:AA,0)-1),"")</f>
        <v/>
      </c>
      <c r="AB40" s="49" t="str">
        <f>IFERROR(INDEX(总课程表!AB:AB,MATCH($A40,总课程表!AB:AB,0)-1)&amp;CHAR(10)&amp;INDEX(总课程表!$A:$A,MATCH($A40,总课程表!AB:AB,0)-1),"")</f>
        <v/>
      </c>
      <c r="AC40" s="50" t="str">
        <f>IFERROR(INDEX(总课程表!AC:AC,MATCH($A40,总课程表!AC:AC,0)-1)&amp;CHAR(10)&amp;INDEX(总课程表!$A:$A,MATCH($A40,总课程表!AC:AC,0)-1),"")</f>
        <v/>
      </c>
      <c r="AD40" s="51" t="str">
        <f>IFERROR(INDEX(总课程表!AD:AD,MATCH($A40,总课程表!AD:AD,0)-1)&amp;CHAR(10)&amp;INDEX(总课程表!$A:$A,MATCH($A40,总课程表!AD:AD,0)-1),"")</f>
        <v/>
      </c>
      <c r="AE40" s="49" t="str">
        <f>IFERROR(INDEX(总课程表!AE:AE,MATCH($A40,总课程表!AE:AE,0)-1)&amp;CHAR(10)&amp;INDEX(总课程表!$A:$A,MATCH($A40,总课程表!AE:AE,0)-1),"")</f>
        <v>外语
九9</v>
      </c>
      <c r="AF40" s="49" t="str">
        <f>IFERROR(INDEX(总课程表!AF:AF,MATCH($A40,总课程表!AF:AF,0)-1)&amp;CHAR(10)&amp;INDEX(总课程表!$A:$A,MATCH($A40,总课程表!AF:AF,0)-1),"")</f>
        <v/>
      </c>
      <c r="AG40" s="54" t="str">
        <f>IFERROR(INDEX(总课程表!AG:AG,MATCH($A40,总课程表!AG:AG,0)-1)&amp;CHAR(10)&amp;INDEX(总课程表!$A:$A,MATCH($A40,总课程表!AG:AG,0)-1),"")</f>
        <v/>
      </c>
      <c r="AH40" s="51" t="str">
        <f ca="1">IFERROR(INDEX(总课程表!AH:AH,MATCH($A40,总课程表!AH:AH,0)-1)&amp;CHAR(10)&amp;INDEX(总课程表!$A:$A,MATCH($A40,总课程表!AH:AH,0)-1),"")</f>
        <v>外语
九7</v>
      </c>
      <c r="AI40" s="49" t="str">
        <f>IFERROR(INDEX(总课程表!AI:AI,MATCH($A40,总课程表!AI:AI,0)-1)&amp;CHAR(10)&amp;INDEX(总课程表!$A:$A,MATCH($A40,总课程表!AI:AI,0)-1),"")</f>
        <v/>
      </c>
      <c r="AJ40" s="49" t="str">
        <f>IFERROR(INDEX(总课程表!AJ:AJ,MATCH($A40,总课程表!AJ:AJ,0)-1)&amp;CHAR(10)&amp;INDEX(总课程表!$A:$A,MATCH($A40,总课程表!AJ:AJ,0)-1),"")</f>
        <v>外语
九9</v>
      </c>
      <c r="AK40" s="50" t="str">
        <f>IFERROR(INDEX(总课程表!AK:AK,MATCH($A40,总课程表!AK:AK,0)-1)&amp;CHAR(10)&amp;INDEX(总课程表!$A:$A,MATCH($A40,总课程表!AK:AK,0)-1),"")</f>
        <v/>
      </c>
      <c r="AL40" s="51" t="str">
        <f>IFERROR(INDEX(总课程表!AL:AL,MATCH($A40,总课程表!AL:AL,0)-1)&amp;CHAR(10)&amp;INDEX(总课程表!$A:$A,MATCH($A40,总课程表!AL:AL,0)-1),"")</f>
        <v/>
      </c>
      <c r="AM40" s="49" t="str">
        <f>IFERROR(INDEX(总课程表!AM:AM,MATCH($A40,总课程表!AM:AM,0)-1)&amp;CHAR(10)&amp;INDEX(总课程表!$A:$A,MATCH($A40,总课程表!AM:AM,0)-1),"")</f>
        <v/>
      </c>
      <c r="AN40" s="49" t="str">
        <f>IFERROR(INDEX(总课程表!AN:AN,MATCH($A40,总课程表!AN:AN,0)-1)&amp;CHAR(10)&amp;INDEX(总课程表!$A:$A,MATCH($A40,总课程表!AN:AN,0)-1),"")</f>
        <v/>
      </c>
      <c r="AO40" s="54" t="str">
        <f>IFERROR(INDEX(总课程表!AO:AO,MATCH($A40,总课程表!AO:AO,0)-1)&amp;CHAR(10)&amp;INDEX(总课程表!$A:$A,MATCH($A40,总课程表!AO:AO,0)-1),"")</f>
        <v/>
      </c>
      <c r="AQ40" s="35" t="b">
        <f t="array" aca="1" ref="AQ40" ca="1">SUMPRODUCT((B40:AO40=教师总表0!B40:AO40)*1)=40</f>
        <v>1</v>
      </c>
      <c r="AR40" s="56" t="str">
        <f t="shared" si="2"/>
        <v>李晓凌</v>
      </c>
      <c r="AS40" s="56" t="str">
        <f t="shared" si="2"/>
        <v>李晓凌</v>
      </c>
      <c r="AT40" s="56" t="str">
        <f t="shared" si="2"/>
        <v>李晓凌</v>
      </c>
      <c r="AU40" s="56" t="str">
        <f t="shared" si="2"/>
        <v>李晓凌</v>
      </c>
      <c r="AV40" s="56" t="str">
        <f t="shared" si="2"/>
        <v>李晓凌</v>
      </c>
    </row>
    <row r="41" spans="1:48" ht="22.6" customHeight="1" x14ac:dyDescent="0.15">
      <c r="A41" s="20" t="str">
        <f>教师安排!AI39</f>
        <v>李亚芬</v>
      </c>
      <c r="B41" s="48" t="str">
        <f ca="1">IFERROR(INDEX(总课程表!B:B,MATCH($A41,总课程表!B:B,0)-1)&amp;CHAR(10)&amp;INDEX(总课程表!$A:$A,MATCH($A41,总课程表!B:B,0)-1),"")</f>
        <v>数学
九7</v>
      </c>
      <c r="C41" s="49" t="str">
        <f>IFERROR(INDEX(总课程表!C:C,MATCH($A41,总课程表!C:C,0)-1)&amp;CHAR(10)&amp;INDEX(总课程表!$A:$A,MATCH($A41,总课程表!C:C,0)-1),"")</f>
        <v/>
      </c>
      <c r="D41" s="49" t="str">
        <f>IFERROR(INDEX(总课程表!D:D,MATCH($A41,总课程表!D:D,0)-1)&amp;CHAR(10)&amp;INDEX(总课程表!$A:$A,MATCH($A41,总课程表!D:D,0)-1),"")</f>
        <v>数学
九6</v>
      </c>
      <c r="E41" s="50" t="str">
        <f>IFERROR(INDEX(总课程表!E:E,MATCH($A41,总课程表!E:E,0)-1)&amp;CHAR(10)&amp;INDEX(总课程表!$A:$A,MATCH($A41,总课程表!E:E,0)-1),"")</f>
        <v/>
      </c>
      <c r="F41" s="51" t="str">
        <f>IFERROR(INDEX(总课程表!F:F,MATCH($A41,总课程表!F:F,0)-1)&amp;CHAR(10)&amp;INDEX(总课程表!$A:$A,MATCH($A41,总课程表!F:F,0)-1),"")</f>
        <v/>
      </c>
      <c r="G41" s="49" t="str">
        <f>IFERROR(INDEX(总课程表!G:G,MATCH($A41,总课程表!G:G,0)-1)&amp;CHAR(10)&amp;INDEX(总课程表!$A:$A,MATCH($A41,总课程表!G:G,0)-1),"")</f>
        <v/>
      </c>
      <c r="H41" s="49" t="str">
        <f>IFERROR(INDEX(总课程表!H:H,MATCH($A41,总课程表!H:H,0)-1)&amp;CHAR(10)&amp;INDEX(总课程表!$A:$A,MATCH($A41,总课程表!H:H,0)-1),"")</f>
        <v/>
      </c>
      <c r="I41" s="54" t="str">
        <f>IFERROR(INDEX(总课程表!I:I,MATCH($A41,总课程表!I:I,0)-1)&amp;CHAR(10)&amp;INDEX(总课程表!$A:$A,MATCH($A41,总课程表!I:I,0)-1),"")</f>
        <v/>
      </c>
      <c r="J41" s="51" t="str">
        <f ca="1">IFERROR(INDEX(总课程表!J:J,MATCH($A41,总课程表!J:J,0)-1)&amp;CHAR(10)&amp;INDEX(总课程表!$A:$A,MATCH($A41,总课程表!J:J,0)-1),"")</f>
        <v>数学
九6</v>
      </c>
      <c r="K41" s="49" t="str">
        <f>IFERROR(INDEX(总课程表!K:K,MATCH($A41,总课程表!K:K,0)-1)&amp;CHAR(10)&amp;INDEX(总课程表!$A:$A,MATCH($A41,总课程表!K:K,0)-1),"")</f>
        <v>数学
九7</v>
      </c>
      <c r="L41" s="49" t="str">
        <f>IFERROR(INDEX(总课程表!L:L,MATCH($A41,总课程表!L:L,0)-1)&amp;CHAR(10)&amp;INDEX(总课程表!$A:$A,MATCH($A41,总课程表!L:L,0)-1),"")</f>
        <v/>
      </c>
      <c r="M41" s="50" t="str">
        <f>IFERROR(INDEX(总课程表!M:M,MATCH($A41,总课程表!M:M,0)-1)&amp;CHAR(10)&amp;INDEX(总课程表!$A:$A,MATCH($A41,总课程表!M:M,0)-1),"")</f>
        <v/>
      </c>
      <c r="N41" s="51" t="str">
        <f>IFERROR(INDEX(总课程表!N:N,MATCH($A41,总课程表!N:N,0)-1)&amp;CHAR(10)&amp;INDEX(总课程表!$A:$A,MATCH($A41,总课程表!N:N,0)-1),"")</f>
        <v/>
      </c>
      <c r="O41" s="49" t="str">
        <f>IFERROR(INDEX(总课程表!O:O,MATCH($A41,总课程表!O:O,0)-1)&amp;CHAR(10)&amp;INDEX(总课程表!$A:$A,MATCH($A41,总课程表!O:O,0)-1),"")</f>
        <v/>
      </c>
      <c r="P41" s="49" t="str">
        <f>IFERROR(INDEX(总课程表!P:P,MATCH($A41,总课程表!P:P,0)-1)&amp;CHAR(10)&amp;INDEX(总课程表!$A:$A,MATCH($A41,总课程表!P:P,0)-1),"")</f>
        <v/>
      </c>
      <c r="Q41" s="54" t="str">
        <f>IFERROR(INDEX(总课程表!Q:Q,MATCH($A41,总课程表!Q:Q,0)-1)&amp;CHAR(10)&amp;INDEX(总课程表!$A:$A,MATCH($A41,总课程表!Q:Q,0)-1),"")</f>
        <v/>
      </c>
      <c r="R41" s="51" t="str">
        <f ca="1">IFERROR(INDEX(总课程表!R:R,MATCH($A41,总课程表!R:R,0)-1)&amp;CHAR(10)&amp;INDEX(总课程表!$A:$A,MATCH($A41,总课程表!R:R,0)-1),"")</f>
        <v>数学
九7</v>
      </c>
      <c r="S41" s="49" t="str">
        <f>IFERROR(INDEX(总课程表!S:S,MATCH($A41,总课程表!S:S,0)-1)&amp;CHAR(10)&amp;INDEX(总课程表!$A:$A,MATCH($A41,总课程表!S:S,0)-1),"")</f>
        <v/>
      </c>
      <c r="T41" s="49" t="str">
        <f>IFERROR(INDEX(总课程表!T:T,MATCH($A41,总课程表!T:T,0)-1)&amp;CHAR(10)&amp;INDEX(总课程表!$A:$A,MATCH($A41,总课程表!T:T,0)-1),"")</f>
        <v/>
      </c>
      <c r="U41" s="50" t="str">
        <f>IFERROR(INDEX(总课程表!U:U,MATCH($A41,总课程表!U:U,0)-1)&amp;CHAR(10)&amp;INDEX(总课程表!$A:$A,MATCH($A41,总课程表!U:U,0)-1),"")</f>
        <v>数学
九6</v>
      </c>
      <c r="V41" s="51" t="str">
        <f>IFERROR(INDEX(总课程表!V:V,MATCH($A41,总课程表!V:V,0)-1)&amp;CHAR(10)&amp;INDEX(总课程表!$A:$A,MATCH($A41,总课程表!V:V,0)-1),"")</f>
        <v/>
      </c>
      <c r="W41" s="49" t="str">
        <f>IFERROR(INDEX(总课程表!W:W,MATCH($A41,总课程表!W:W,0)-1)&amp;CHAR(10)&amp;INDEX(总课程表!$A:$A,MATCH($A41,总课程表!W:W,0)-1),"")</f>
        <v>班会
九7</v>
      </c>
      <c r="X41" s="49" t="str">
        <f t="array" ref="X41">IFERROR(IF(OR(A41=走班课),"选修",INDEX(总课程表!X:X,MATCH($A41,总课程表!X:X,0)-1)&amp;CHAR(10)&amp;INDEX(总课程表!$A:$A,MATCH($A41,总课程表!X:X,0)-1)),"")</f>
        <v/>
      </c>
      <c r="Y41" s="54" t="str">
        <f>IFERROR(INDEX(总课程表!Y:Y,MATCH($A41,总课程表!Y:Y,0)-1)&amp;CHAR(10)&amp;INDEX(总课程表!$A:$A,MATCH($A41,总课程表!Y:Y,0)-1),"")</f>
        <v/>
      </c>
      <c r="Z41" s="51" t="str">
        <f ca="1">IFERROR(INDEX(总课程表!Z:Z,MATCH($A41,总课程表!Z:Z,0)-1)&amp;CHAR(10)&amp;INDEX(总课程表!$A:$A,MATCH($A41,总课程表!Z:Z,0)-1),"")</f>
        <v>数学
九6</v>
      </c>
      <c r="AA41" s="49" t="str">
        <f>IFERROR(INDEX(总课程表!AA:AA,MATCH($A41,总课程表!AA:AA,0)-1)&amp;CHAR(10)&amp;INDEX(总课程表!$A:$A,MATCH($A41,总课程表!AA:AA,0)-1),"")</f>
        <v/>
      </c>
      <c r="AB41" s="49" t="str">
        <f>IFERROR(INDEX(总课程表!AB:AB,MATCH($A41,总课程表!AB:AB,0)-1)&amp;CHAR(10)&amp;INDEX(总课程表!$A:$A,MATCH($A41,总课程表!AB:AB,0)-1),"")</f>
        <v>数学
九7</v>
      </c>
      <c r="AC41" s="50" t="str">
        <f>IFERROR(INDEX(总课程表!AC:AC,MATCH($A41,总课程表!AC:AC,0)-1)&amp;CHAR(10)&amp;INDEX(总课程表!$A:$A,MATCH($A41,总课程表!AC:AC,0)-1),"")</f>
        <v/>
      </c>
      <c r="AD41" s="51" t="str">
        <f>IFERROR(INDEX(总课程表!AD:AD,MATCH($A41,总课程表!AD:AD,0)-1)&amp;CHAR(10)&amp;INDEX(总课程表!$A:$A,MATCH($A41,总课程表!AD:AD,0)-1),"")</f>
        <v/>
      </c>
      <c r="AE41" s="49" t="str">
        <f>IFERROR(INDEX(总课程表!AE:AE,MATCH($A41,总课程表!AE:AE,0)-1)&amp;CHAR(10)&amp;INDEX(总课程表!$A:$A,MATCH($A41,总课程表!AE:AE,0)-1),"")</f>
        <v/>
      </c>
      <c r="AF41" s="49" t="str">
        <f>IFERROR(INDEX(总课程表!AF:AF,MATCH($A41,总课程表!AF:AF,0)-1)&amp;CHAR(10)&amp;INDEX(总课程表!$A:$A,MATCH($A41,总课程表!AF:AF,0)-1),"")</f>
        <v/>
      </c>
      <c r="AG41" s="54" t="str">
        <f>IFERROR(INDEX(总课程表!AG:AG,MATCH($A41,总课程表!AG:AG,0)-1)&amp;CHAR(10)&amp;INDEX(总课程表!$A:$A,MATCH($A41,总课程表!AG:AG,0)-1),"")</f>
        <v/>
      </c>
      <c r="AH41" s="51" t="str">
        <f ca="1">IFERROR(INDEX(总课程表!AH:AH,MATCH($A41,总课程表!AH:AH,0)-1)&amp;CHAR(10)&amp;INDEX(总课程表!$A:$A,MATCH($A41,总课程表!AH:AH,0)-1),"")</f>
        <v>数学
九6</v>
      </c>
      <c r="AI41" s="49" t="str">
        <f>IFERROR(INDEX(总课程表!AI:AI,MATCH($A41,总课程表!AI:AI,0)-1)&amp;CHAR(10)&amp;INDEX(总课程表!$A:$A,MATCH($A41,总课程表!AI:AI,0)-1),"")</f>
        <v/>
      </c>
      <c r="AJ41" s="49" t="str">
        <f>IFERROR(INDEX(总课程表!AJ:AJ,MATCH($A41,总课程表!AJ:AJ,0)-1)&amp;CHAR(10)&amp;INDEX(总课程表!$A:$A,MATCH($A41,总课程表!AJ:AJ,0)-1),"")</f>
        <v>数学
九7</v>
      </c>
      <c r="AK41" s="50" t="str">
        <f>IFERROR(INDEX(总课程表!AK:AK,MATCH($A41,总课程表!AK:AK,0)-1)&amp;CHAR(10)&amp;INDEX(总课程表!$A:$A,MATCH($A41,总课程表!AK:AK,0)-1),"")</f>
        <v/>
      </c>
      <c r="AL41" s="51" t="str">
        <f>IFERROR(INDEX(总课程表!AL:AL,MATCH($A41,总课程表!AL:AL,0)-1)&amp;CHAR(10)&amp;INDEX(总课程表!$A:$A,MATCH($A41,总课程表!AL:AL,0)-1),"")</f>
        <v/>
      </c>
      <c r="AM41" s="49" t="str">
        <f>IFERROR(INDEX(总课程表!AM:AM,MATCH($A41,总课程表!AM:AM,0)-1)&amp;CHAR(10)&amp;INDEX(总课程表!$A:$A,MATCH($A41,总课程表!AM:AM,0)-1),"")</f>
        <v/>
      </c>
      <c r="AN41" s="49" t="str">
        <f>IFERROR(INDEX(总课程表!AN:AN,MATCH($A41,总课程表!AN:AN,0)-1)&amp;CHAR(10)&amp;INDEX(总课程表!$A:$A,MATCH($A41,总课程表!AN:AN,0)-1),"")</f>
        <v/>
      </c>
      <c r="AO41" s="54" t="str">
        <f>IFERROR(INDEX(总课程表!AO:AO,MATCH($A41,总课程表!AO:AO,0)-1)&amp;CHAR(10)&amp;INDEX(总课程表!$A:$A,MATCH($A41,总课程表!AO:AO,0)-1),"")</f>
        <v/>
      </c>
      <c r="AQ41" s="35" t="b">
        <f t="array" aca="1" ref="AQ41" ca="1">SUMPRODUCT((B41:AO41=教师总表0!B41:AO41)*1)=40</f>
        <v>1</v>
      </c>
      <c r="AR41" s="56" t="str">
        <f t="shared" si="2"/>
        <v>李亚芬</v>
      </c>
      <c r="AS41" s="56" t="str">
        <f t="shared" si="2"/>
        <v>李亚芬</v>
      </c>
      <c r="AT41" s="56" t="str">
        <f t="shared" si="2"/>
        <v>李亚芬</v>
      </c>
      <c r="AU41" s="56" t="str">
        <f t="shared" si="2"/>
        <v>李亚芬</v>
      </c>
      <c r="AV41" s="56" t="str">
        <f t="shared" si="2"/>
        <v>李亚芬</v>
      </c>
    </row>
    <row r="42" spans="1:48" ht="22.6" customHeight="1" x14ac:dyDescent="0.15">
      <c r="A42" s="20" t="str">
        <f>教师安排!AI40</f>
        <v>李云玉</v>
      </c>
      <c r="B42" s="48" t="str">
        <f ca="1">IFERROR(INDEX(总课程表!B:B,MATCH($A42,总课程表!B:B,0)-1)&amp;CHAR(10)&amp;INDEX(总课程表!$A:$A,MATCH($A42,总课程表!B:B,0)-1),"")</f>
        <v>信息
七2</v>
      </c>
      <c r="C42" s="49" t="str">
        <f>IFERROR(INDEX(总课程表!C:C,MATCH($A42,总课程表!C:C,0)-1)&amp;CHAR(10)&amp;INDEX(总课程表!$A:$A,MATCH($A42,总课程表!C:C,0)-1),"")</f>
        <v/>
      </c>
      <c r="D42" s="49" t="str">
        <f>IFERROR(INDEX(总课程表!D:D,MATCH($A42,总课程表!D:D,0)-1)&amp;CHAR(10)&amp;INDEX(总课程表!$A:$A,MATCH($A42,总课程表!D:D,0)-1),"")</f>
        <v>信息
七1</v>
      </c>
      <c r="E42" s="50" t="str">
        <f>IFERROR(INDEX(总课程表!E:E,MATCH($A42,总课程表!E:E,0)-1)&amp;CHAR(10)&amp;INDEX(总课程表!$A:$A,MATCH($A42,总课程表!E:E,0)-1),"")</f>
        <v>信息
七7</v>
      </c>
      <c r="F42" s="51" t="str">
        <f>IFERROR(INDEX(总课程表!F:F,MATCH($A42,总课程表!F:F,0)-1)&amp;CHAR(10)&amp;INDEX(总课程表!$A:$A,MATCH($A42,总课程表!F:F,0)-1),"")</f>
        <v/>
      </c>
      <c r="G42" s="49" t="str">
        <f>IFERROR(INDEX(总课程表!G:G,MATCH($A42,总课程表!G:G,0)-1)&amp;CHAR(10)&amp;INDEX(总课程表!$A:$A,MATCH($A42,总课程表!G:G,0)-1),"")</f>
        <v>信息
七5</v>
      </c>
      <c r="H42" s="49" t="str">
        <f>IFERROR(INDEX(总课程表!H:H,MATCH($A42,总课程表!H:H,0)-1)&amp;CHAR(10)&amp;INDEX(总课程表!$A:$A,MATCH($A42,总课程表!H:H,0)-1),"")</f>
        <v/>
      </c>
      <c r="I42" s="54" t="str">
        <f>IFERROR(INDEX(总课程表!I:I,MATCH($A42,总课程表!I:I,0)-1)&amp;CHAR(10)&amp;INDEX(总课程表!$A:$A,MATCH($A42,总课程表!I:I,0)-1),"")</f>
        <v/>
      </c>
      <c r="J42" s="51" t="str">
        <f ca="1">IFERROR(INDEX(总课程表!J:J,MATCH($A42,总课程表!J:J,0)-1)&amp;CHAR(10)&amp;INDEX(总课程表!$A:$A,MATCH($A42,总课程表!J:J,0)-1),"")</f>
        <v>信息
七3</v>
      </c>
      <c r="K42" s="49" t="str">
        <f>IFERROR(INDEX(总课程表!K:K,MATCH($A42,总课程表!K:K,0)-1)&amp;CHAR(10)&amp;INDEX(总课程表!$A:$A,MATCH($A42,总课程表!K:K,0)-1),"")</f>
        <v/>
      </c>
      <c r="L42" s="49" t="str">
        <f>IFERROR(INDEX(总课程表!L:L,MATCH($A42,总课程表!L:L,0)-1)&amp;CHAR(10)&amp;INDEX(总课程表!$A:$A,MATCH($A42,总课程表!L:L,0)-1),"")</f>
        <v>信息
七6</v>
      </c>
      <c r="M42" s="50" t="str">
        <f>IFERROR(INDEX(总课程表!M:M,MATCH($A42,总课程表!M:M,0)-1)&amp;CHAR(10)&amp;INDEX(总课程表!$A:$A,MATCH($A42,总课程表!M:M,0)-1),"")</f>
        <v/>
      </c>
      <c r="N42" s="51" t="str">
        <f>IFERROR(INDEX(总课程表!N:N,MATCH($A42,总课程表!N:N,0)-1)&amp;CHAR(10)&amp;INDEX(总课程表!$A:$A,MATCH($A42,总课程表!N:N,0)-1),"")</f>
        <v>信息
七4</v>
      </c>
      <c r="O42" s="49" t="str">
        <f>IFERROR(INDEX(总课程表!O:O,MATCH($A42,总课程表!O:O,0)-1)&amp;CHAR(10)&amp;INDEX(总课程表!$A:$A,MATCH($A42,总课程表!O:O,0)-1),"")</f>
        <v>信息
七1</v>
      </c>
      <c r="P42" s="49" t="str">
        <f>IFERROR(INDEX(总课程表!P:P,MATCH($A42,总课程表!P:P,0)-1)&amp;CHAR(10)&amp;INDEX(总课程表!$A:$A,MATCH($A42,总课程表!P:P,0)-1),"")</f>
        <v/>
      </c>
      <c r="Q42" s="54" t="str">
        <f>IFERROR(INDEX(总课程表!Q:Q,MATCH($A42,总课程表!Q:Q,0)-1)&amp;CHAR(10)&amp;INDEX(总课程表!$A:$A,MATCH($A42,总课程表!Q:Q,0)-1),"")</f>
        <v/>
      </c>
      <c r="R42" s="51" t="str">
        <f ca="1">IFERROR(INDEX(总课程表!R:R,MATCH($A42,总课程表!R:R,0)-1)&amp;CHAR(10)&amp;INDEX(总课程表!$A:$A,MATCH($A42,总课程表!R:R,0)-1),"")</f>
        <v/>
      </c>
      <c r="S42" s="49" t="str">
        <f>IFERROR(INDEX(总课程表!S:S,MATCH($A42,总课程表!S:S,0)-1)&amp;CHAR(10)&amp;INDEX(总课程表!$A:$A,MATCH($A42,总课程表!S:S,0)-1),"")</f>
        <v/>
      </c>
      <c r="T42" s="49" t="str">
        <f>IFERROR(INDEX(总课程表!T:T,MATCH($A42,总课程表!T:T,0)-1)&amp;CHAR(10)&amp;INDEX(总课程表!$A:$A,MATCH($A42,总课程表!T:T,0)-1),"")</f>
        <v/>
      </c>
      <c r="U42" s="50" t="str">
        <f>IFERROR(INDEX(总课程表!U:U,MATCH($A42,总课程表!U:U,0)-1)&amp;CHAR(10)&amp;INDEX(总课程表!$A:$A,MATCH($A42,总课程表!U:U,0)-1),"")</f>
        <v/>
      </c>
      <c r="V42" s="51" t="str">
        <f>IFERROR(INDEX(总课程表!V:V,MATCH($A42,总课程表!V:V,0)-1)&amp;CHAR(10)&amp;INDEX(总课程表!$A:$A,MATCH($A42,总课程表!V:V,0)-1),"")</f>
        <v>信息
七3</v>
      </c>
      <c r="W42" s="49" t="str">
        <f>IFERROR(INDEX(总课程表!W:W,MATCH($A42,总课程表!W:W,0)-1)&amp;CHAR(10)&amp;INDEX(总课程表!$A:$A,MATCH($A42,总课程表!W:W,0)-1),"")</f>
        <v/>
      </c>
      <c r="X42" s="49" t="str">
        <f t="array" ref="X42">IFERROR(IF(OR(A42=走班课),"选修",INDEX(总课程表!X:X,MATCH($A42,总课程表!X:X,0)-1)&amp;CHAR(10)&amp;INDEX(总课程表!$A:$A,MATCH($A42,总课程表!X:X,0)-1)),"")</f>
        <v>选修</v>
      </c>
      <c r="Y42" s="54" t="str">
        <f>IFERROR(INDEX(总课程表!Y:Y,MATCH($A42,总课程表!Y:Y,0)-1)&amp;CHAR(10)&amp;INDEX(总课程表!$A:$A,MATCH($A42,总课程表!Y:Y,0)-1),"")</f>
        <v/>
      </c>
      <c r="Z42" s="51" t="str">
        <f ca="1">IFERROR(INDEX(总课程表!Z:Z,MATCH($A42,总课程表!Z:Z,0)-1)&amp;CHAR(10)&amp;INDEX(总课程表!$A:$A,MATCH($A42,总课程表!Z:Z,0)-1),"")</f>
        <v/>
      </c>
      <c r="AA42" s="49" t="str">
        <f>IFERROR(INDEX(总课程表!AA:AA,MATCH($A42,总课程表!AA:AA,0)-1)&amp;CHAR(10)&amp;INDEX(总课程表!$A:$A,MATCH($A42,总课程表!AA:AA,0)-1),"")</f>
        <v/>
      </c>
      <c r="AB42" s="49" t="str">
        <f>IFERROR(INDEX(总课程表!AB:AB,MATCH($A42,总课程表!AB:AB,0)-1)&amp;CHAR(10)&amp;INDEX(总课程表!$A:$A,MATCH($A42,总课程表!AB:AB,0)-1),"")</f>
        <v/>
      </c>
      <c r="AC42" s="50" t="str">
        <f>IFERROR(INDEX(总课程表!AC:AC,MATCH($A42,总课程表!AC:AC,0)-1)&amp;CHAR(10)&amp;INDEX(总课程表!$A:$A,MATCH($A42,总课程表!AC:AC,0)-1),"")</f>
        <v/>
      </c>
      <c r="AD42" s="51" t="str">
        <f>IFERROR(INDEX(总课程表!AD:AD,MATCH($A42,总课程表!AD:AD,0)-1)&amp;CHAR(10)&amp;INDEX(总课程表!$A:$A,MATCH($A42,总课程表!AD:AD,0)-1),"")</f>
        <v>信息
七2</v>
      </c>
      <c r="AE42" s="49" t="str">
        <f>IFERROR(INDEX(总课程表!AE:AE,MATCH($A42,总课程表!AE:AE,0)-1)&amp;CHAR(10)&amp;INDEX(总课程表!$A:$A,MATCH($A42,总课程表!AE:AE,0)-1),"")</f>
        <v/>
      </c>
      <c r="AF42" s="49" t="str">
        <f>IFERROR(INDEX(总课程表!AF:AF,MATCH($A42,总课程表!AF:AF,0)-1)&amp;CHAR(10)&amp;INDEX(总课程表!$A:$A,MATCH($A42,总课程表!AF:AF,0)-1),"")</f>
        <v>信息
七5</v>
      </c>
      <c r="AG42" s="54" t="str">
        <f>IFERROR(INDEX(总课程表!AG:AG,MATCH($A42,总课程表!AG:AG,0)-1)&amp;CHAR(10)&amp;INDEX(总课程表!$A:$A,MATCH($A42,总课程表!AG:AG,0)-1),"")</f>
        <v/>
      </c>
      <c r="AH42" s="51" t="str">
        <f ca="1">IFERROR(INDEX(总课程表!AH:AH,MATCH($A42,总课程表!AH:AH,0)-1)&amp;CHAR(10)&amp;INDEX(总课程表!$A:$A,MATCH($A42,总课程表!AH:AH,0)-1),"")</f>
        <v/>
      </c>
      <c r="AI42" s="49" t="str">
        <f>IFERROR(INDEX(总课程表!AI:AI,MATCH($A42,总课程表!AI:AI,0)-1)&amp;CHAR(10)&amp;INDEX(总课程表!$A:$A,MATCH($A42,总课程表!AI:AI,0)-1),"")</f>
        <v/>
      </c>
      <c r="AJ42" s="49" t="str">
        <f>IFERROR(INDEX(总课程表!AJ:AJ,MATCH($A42,总课程表!AJ:AJ,0)-1)&amp;CHAR(10)&amp;INDEX(总课程表!$A:$A,MATCH($A42,总课程表!AJ:AJ,0)-1),"")</f>
        <v>信息
七4</v>
      </c>
      <c r="AK42" s="50" t="str">
        <f>IFERROR(INDEX(总课程表!AK:AK,MATCH($A42,总课程表!AK:AK,0)-1)&amp;CHAR(10)&amp;INDEX(总课程表!$A:$A,MATCH($A42,总课程表!AK:AK,0)-1),"")</f>
        <v>信息
七7</v>
      </c>
      <c r="AL42" s="51" t="str">
        <f>IFERROR(INDEX(总课程表!AL:AL,MATCH($A42,总课程表!AL:AL,0)-1)&amp;CHAR(10)&amp;INDEX(总课程表!$A:$A,MATCH($A42,总课程表!AL:AL,0)-1),"")</f>
        <v>信息
七6</v>
      </c>
      <c r="AM42" s="49" t="str">
        <f>IFERROR(INDEX(总课程表!AM:AM,MATCH($A42,总课程表!AM:AM,0)-1)&amp;CHAR(10)&amp;INDEX(总课程表!$A:$A,MATCH($A42,总课程表!AM:AM,0)-1),"")</f>
        <v/>
      </c>
      <c r="AN42" s="49" t="str">
        <f>IFERROR(INDEX(总课程表!AN:AN,MATCH($A42,总课程表!AN:AN,0)-1)&amp;CHAR(10)&amp;INDEX(总课程表!$A:$A,MATCH($A42,总课程表!AN:AN,0)-1),"")</f>
        <v/>
      </c>
      <c r="AO42" s="54" t="str">
        <f>IFERROR(INDEX(总课程表!AO:AO,MATCH($A42,总课程表!AO:AO,0)-1)&amp;CHAR(10)&amp;INDEX(总课程表!$A:$A,MATCH($A42,总课程表!AO:AO,0)-1),"")</f>
        <v/>
      </c>
      <c r="AQ42" s="35" t="b">
        <f t="array" aca="1" ref="AQ42" ca="1">SUMPRODUCT((B42:AO42=教师总表0!B42:AO42)*1)=40</f>
        <v>1</v>
      </c>
      <c r="AR42" s="56" t="str">
        <f t="shared" si="2"/>
        <v>李云玉</v>
      </c>
      <c r="AS42" s="56" t="str">
        <f t="shared" si="2"/>
        <v>李云玉</v>
      </c>
      <c r="AT42" s="56" t="str">
        <f t="shared" si="2"/>
        <v>李云玉</v>
      </c>
      <c r="AU42" s="56" t="str">
        <f t="shared" si="2"/>
        <v>李云玉</v>
      </c>
      <c r="AV42" s="56" t="str">
        <f t="shared" si="2"/>
        <v>李云玉</v>
      </c>
    </row>
    <row r="43" spans="1:48" ht="22.6" customHeight="1" x14ac:dyDescent="0.15">
      <c r="A43" s="20" t="str">
        <f>教师安排!AI41</f>
        <v>林娟</v>
      </c>
      <c r="B43" s="48" t="str">
        <f ca="1">IFERROR(INDEX(总课程表!B:B,MATCH($A43,总课程表!B:B,0)-1)&amp;CHAR(10)&amp;INDEX(总课程表!$A:$A,MATCH($A43,总课程表!B:B,0)-1),"")</f>
        <v/>
      </c>
      <c r="C43" s="49" t="str">
        <f>IFERROR(INDEX(总课程表!C:C,MATCH($A43,总课程表!C:C,0)-1)&amp;CHAR(10)&amp;INDEX(总课程表!$A:$A,MATCH($A43,总课程表!C:C,0)-1),"")</f>
        <v/>
      </c>
      <c r="D43" s="49" t="str">
        <f>IFERROR(INDEX(总课程表!D:D,MATCH($A43,总课程表!D:D,0)-1)&amp;CHAR(10)&amp;INDEX(总课程表!$A:$A,MATCH($A43,总课程表!D:D,0)-1),"")</f>
        <v/>
      </c>
      <c r="E43" s="50" t="str">
        <f>IFERROR(INDEX(总课程表!E:E,MATCH($A43,总课程表!E:E,0)-1)&amp;CHAR(10)&amp;INDEX(总课程表!$A:$A,MATCH($A43,总课程表!E:E,0)-1),"")</f>
        <v>外语
八8</v>
      </c>
      <c r="F43" s="51" t="str">
        <f>IFERROR(INDEX(总课程表!F:F,MATCH($A43,总课程表!F:F,0)-1)&amp;CHAR(10)&amp;INDEX(总课程表!$A:$A,MATCH($A43,总课程表!F:F,0)-1),"")</f>
        <v/>
      </c>
      <c r="G43" s="49" t="str">
        <f>IFERROR(INDEX(总课程表!G:G,MATCH($A43,总课程表!G:G,0)-1)&amp;CHAR(10)&amp;INDEX(总课程表!$A:$A,MATCH($A43,总课程表!G:G,0)-1),"")</f>
        <v>外语
八2</v>
      </c>
      <c r="H43" s="49" t="str">
        <f>IFERROR(INDEX(总课程表!H:H,MATCH($A43,总课程表!H:H,0)-1)&amp;CHAR(10)&amp;INDEX(总课程表!$A:$A,MATCH($A43,总课程表!H:H,0)-1),"")</f>
        <v/>
      </c>
      <c r="I43" s="54" t="str">
        <f>IFERROR(INDEX(总课程表!I:I,MATCH($A43,总课程表!I:I,0)-1)&amp;CHAR(10)&amp;INDEX(总课程表!$A:$A,MATCH($A43,总课程表!I:I,0)-1),"")</f>
        <v/>
      </c>
      <c r="J43" s="51" t="str">
        <f ca="1">IFERROR(INDEX(总课程表!J:J,MATCH($A43,总课程表!J:J,0)-1)&amp;CHAR(10)&amp;INDEX(总课程表!$A:$A,MATCH($A43,总课程表!J:J,0)-1),"")</f>
        <v/>
      </c>
      <c r="K43" s="49" t="str">
        <f>IFERROR(INDEX(总课程表!K:K,MATCH($A43,总课程表!K:K,0)-1)&amp;CHAR(10)&amp;INDEX(总课程表!$A:$A,MATCH($A43,总课程表!K:K,0)-1),"")</f>
        <v>外语
八8</v>
      </c>
      <c r="L43" s="49" t="str">
        <f>IFERROR(INDEX(总课程表!L:L,MATCH($A43,总课程表!L:L,0)-1)&amp;CHAR(10)&amp;INDEX(总课程表!$A:$A,MATCH($A43,总课程表!L:L,0)-1),"")</f>
        <v/>
      </c>
      <c r="M43" s="50" t="str">
        <f>IFERROR(INDEX(总课程表!M:M,MATCH($A43,总课程表!M:M,0)-1)&amp;CHAR(10)&amp;INDEX(总课程表!$A:$A,MATCH($A43,总课程表!M:M,0)-1),"")</f>
        <v/>
      </c>
      <c r="N43" s="51" t="str">
        <f>IFERROR(INDEX(总课程表!N:N,MATCH($A43,总课程表!N:N,0)-1)&amp;CHAR(10)&amp;INDEX(总课程表!$A:$A,MATCH($A43,总课程表!N:N,0)-1),"")</f>
        <v/>
      </c>
      <c r="O43" s="49" t="str">
        <f>IFERROR(INDEX(总课程表!O:O,MATCH($A43,总课程表!O:O,0)-1)&amp;CHAR(10)&amp;INDEX(总课程表!$A:$A,MATCH($A43,总课程表!O:O,0)-1),"")</f>
        <v/>
      </c>
      <c r="P43" s="49" t="str">
        <f>IFERROR(INDEX(总课程表!P:P,MATCH($A43,总课程表!P:P,0)-1)&amp;CHAR(10)&amp;INDEX(总课程表!$A:$A,MATCH($A43,总课程表!P:P,0)-1),"")</f>
        <v>外语
八2</v>
      </c>
      <c r="Q43" s="54" t="str">
        <f>IFERROR(INDEX(总课程表!Q:Q,MATCH($A43,总课程表!Q:Q,0)-1)&amp;CHAR(10)&amp;INDEX(总课程表!$A:$A,MATCH($A43,总课程表!Q:Q,0)-1),"")</f>
        <v/>
      </c>
      <c r="R43" s="51" t="str">
        <f ca="1">IFERROR(INDEX(总课程表!R:R,MATCH($A43,总课程表!R:R,0)-1)&amp;CHAR(10)&amp;INDEX(总课程表!$A:$A,MATCH($A43,总课程表!R:R,0)-1),"")</f>
        <v>外语
八8</v>
      </c>
      <c r="S43" s="49" t="str">
        <f>IFERROR(INDEX(总课程表!S:S,MATCH($A43,总课程表!S:S,0)-1)&amp;CHAR(10)&amp;INDEX(总课程表!$A:$A,MATCH($A43,总课程表!S:S,0)-1),"")</f>
        <v/>
      </c>
      <c r="T43" s="49" t="str">
        <f>IFERROR(INDEX(总课程表!T:T,MATCH($A43,总课程表!T:T,0)-1)&amp;CHAR(10)&amp;INDEX(总课程表!$A:$A,MATCH($A43,总课程表!T:T,0)-1),"")</f>
        <v/>
      </c>
      <c r="U43" s="50" t="str">
        <f>IFERROR(INDEX(总课程表!U:U,MATCH($A43,总课程表!U:U,0)-1)&amp;CHAR(10)&amp;INDEX(总课程表!$A:$A,MATCH($A43,总课程表!U:U,0)-1),"")</f>
        <v>外语
八2</v>
      </c>
      <c r="V43" s="51" t="str">
        <f>IFERROR(INDEX(总课程表!V:V,MATCH($A43,总课程表!V:V,0)-1)&amp;CHAR(10)&amp;INDEX(总课程表!$A:$A,MATCH($A43,总课程表!V:V,0)-1),"")</f>
        <v/>
      </c>
      <c r="W43" s="49" t="str">
        <f>IFERROR(INDEX(总课程表!W:W,MATCH($A43,总课程表!W:W,0)-1)&amp;CHAR(10)&amp;INDEX(总课程表!$A:$A,MATCH($A43,总课程表!W:W,0)-1),"")</f>
        <v>班会
八8</v>
      </c>
      <c r="X43" s="49" t="str">
        <f t="array" ref="X43">IFERROR(IF(OR(A43=走班课),"选修",INDEX(总课程表!X:X,MATCH($A43,总课程表!X:X,0)-1)&amp;CHAR(10)&amp;INDEX(总课程表!$A:$A,MATCH($A43,总课程表!X:X,0)-1)),"")</f>
        <v/>
      </c>
      <c r="Y43" s="54" t="str">
        <f>IFERROR(INDEX(总课程表!Y:Y,MATCH($A43,总课程表!Y:Y,0)-1)&amp;CHAR(10)&amp;INDEX(总课程表!$A:$A,MATCH($A43,总课程表!Y:Y,0)-1),"")</f>
        <v/>
      </c>
      <c r="Z43" s="51" t="str">
        <f ca="1">IFERROR(INDEX(总课程表!Z:Z,MATCH($A43,总课程表!Z:Z,0)-1)&amp;CHAR(10)&amp;INDEX(总课程表!$A:$A,MATCH($A43,总课程表!Z:Z,0)-1),"")</f>
        <v/>
      </c>
      <c r="AA43" s="49" t="str">
        <f>IFERROR(INDEX(总课程表!AA:AA,MATCH($A43,总课程表!AA:AA,0)-1)&amp;CHAR(10)&amp;INDEX(总课程表!$A:$A,MATCH($A43,总课程表!AA:AA,0)-1),"")</f>
        <v/>
      </c>
      <c r="AB43" s="49" t="str">
        <f>IFERROR(INDEX(总课程表!AB:AB,MATCH($A43,总课程表!AB:AB,0)-1)&amp;CHAR(10)&amp;INDEX(总课程表!$A:$A,MATCH($A43,总课程表!AB:AB,0)-1),"")</f>
        <v/>
      </c>
      <c r="AC43" s="50" t="str">
        <f>IFERROR(INDEX(总课程表!AC:AC,MATCH($A43,总课程表!AC:AC,0)-1)&amp;CHAR(10)&amp;INDEX(总课程表!$A:$A,MATCH($A43,总课程表!AC:AC,0)-1),"")</f>
        <v/>
      </c>
      <c r="AD43" s="51" t="str">
        <f>IFERROR(INDEX(总课程表!AD:AD,MATCH($A43,总课程表!AD:AD,0)-1)&amp;CHAR(10)&amp;INDEX(总课程表!$A:$A,MATCH($A43,总课程表!AD:AD,0)-1),"")</f>
        <v/>
      </c>
      <c r="AE43" s="49" t="str">
        <f>IFERROR(INDEX(总课程表!AE:AE,MATCH($A43,总课程表!AE:AE,0)-1)&amp;CHAR(10)&amp;INDEX(总课程表!$A:$A,MATCH($A43,总课程表!AE:AE,0)-1),"")</f>
        <v>外语
八8</v>
      </c>
      <c r="AF43" s="49" t="str">
        <f>IFERROR(INDEX(总课程表!AF:AF,MATCH($A43,总课程表!AF:AF,0)-1)&amp;CHAR(10)&amp;INDEX(总课程表!$A:$A,MATCH($A43,总课程表!AF:AF,0)-1),"")</f>
        <v>地校1
八2</v>
      </c>
      <c r="AG43" s="54" t="str">
        <f>IFERROR(INDEX(总课程表!AG:AG,MATCH($A43,总课程表!AG:AG,0)-1)&amp;CHAR(10)&amp;INDEX(总课程表!$A:$A,MATCH($A43,总课程表!AG:AG,0)-1),"")</f>
        <v/>
      </c>
      <c r="AH43" s="51" t="str">
        <f ca="1">IFERROR(INDEX(总课程表!AH:AH,MATCH($A43,总课程表!AH:AH,0)-1)&amp;CHAR(10)&amp;INDEX(总课程表!$A:$A,MATCH($A43,总课程表!AH:AH,0)-1),"")</f>
        <v>地校1
八8</v>
      </c>
      <c r="AI43" s="49" t="str">
        <f>IFERROR(INDEX(总课程表!AI:AI,MATCH($A43,总课程表!AI:AI,0)-1)&amp;CHAR(10)&amp;INDEX(总课程表!$A:$A,MATCH($A43,总课程表!AI:AI,0)-1),"")</f>
        <v>外语
八2</v>
      </c>
      <c r="AJ43" s="49" t="str">
        <f>IFERROR(INDEX(总课程表!AJ:AJ,MATCH($A43,总课程表!AJ:AJ,0)-1)&amp;CHAR(10)&amp;INDEX(总课程表!$A:$A,MATCH($A43,总课程表!AJ:AJ,0)-1),"")</f>
        <v/>
      </c>
      <c r="AK43" s="50" t="str">
        <f>IFERROR(INDEX(总课程表!AK:AK,MATCH($A43,总课程表!AK:AK,0)-1)&amp;CHAR(10)&amp;INDEX(总课程表!$A:$A,MATCH($A43,总课程表!AK:AK,0)-1),"")</f>
        <v/>
      </c>
      <c r="AL43" s="51" t="str">
        <f>IFERROR(INDEX(总课程表!AL:AL,MATCH($A43,总课程表!AL:AL,0)-1)&amp;CHAR(10)&amp;INDEX(总课程表!$A:$A,MATCH($A43,总课程表!AL:AL,0)-1),"")</f>
        <v/>
      </c>
      <c r="AM43" s="49" t="str">
        <f>IFERROR(INDEX(总课程表!AM:AM,MATCH($A43,总课程表!AM:AM,0)-1)&amp;CHAR(10)&amp;INDEX(总课程表!$A:$A,MATCH($A43,总课程表!AM:AM,0)-1),"")</f>
        <v/>
      </c>
      <c r="AN43" s="49" t="str">
        <f>IFERROR(INDEX(总课程表!AN:AN,MATCH($A43,总课程表!AN:AN,0)-1)&amp;CHAR(10)&amp;INDEX(总课程表!$A:$A,MATCH($A43,总课程表!AN:AN,0)-1),"")</f>
        <v/>
      </c>
      <c r="AO43" s="54" t="str">
        <f>IFERROR(INDEX(总课程表!AO:AO,MATCH($A43,总课程表!AO:AO,0)-1)&amp;CHAR(10)&amp;INDEX(总课程表!$A:$A,MATCH($A43,总课程表!AO:AO,0)-1),"")</f>
        <v/>
      </c>
      <c r="AQ43" s="35" t="b">
        <f t="array" aca="1" ref="AQ43" ca="1">SUMPRODUCT((B43:AO43=教师总表0!B43:AO43)*1)=40</f>
        <v>1</v>
      </c>
      <c r="AR43" s="56" t="str">
        <f t="shared" si="2"/>
        <v>林娟</v>
      </c>
      <c r="AS43" s="56" t="str">
        <f t="shared" si="2"/>
        <v>林娟</v>
      </c>
      <c r="AT43" s="56" t="str">
        <f t="shared" si="2"/>
        <v>林娟</v>
      </c>
      <c r="AU43" s="56" t="str">
        <f t="shared" si="2"/>
        <v>林娟</v>
      </c>
      <c r="AV43" s="56" t="str">
        <f t="shared" si="2"/>
        <v>林娟</v>
      </c>
    </row>
    <row r="44" spans="1:48" ht="22.6" customHeight="1" x14ac:dyDescent="0.15">
      <c r="A44" s="20" t="str">
        <f>教师安排!AI42</f>
        <v>刘慧</v>
      </c>
      <c r="B44" s="48" t="str">
        <f ca="1">IFERROR(INDEX(总课程表!B:B,MATCH($A44,总课程表!B:B,0)-1)&amp;CHAR(10)&amp;INDEX(总课程表!$A:$A,MATCH($A44,总课程表!B:B,0)-1),"")</f>
        <v>地校1
七1</v>
      </c>
      <c r="C44" s="49" t="str">
        <f>IFERROR(INDEX(总课程表!C:C,MATCH($A44,总课程表!C:C,0)-1)&amp;CHAR(10)&amp;INDEX(总课程表!$A:$A,MATCH($A44,总课程表!C:C,0)-1),"")</f>
        <v/>
      </c>
      <c r="D44" s="49" t="str">
        <f>IFERROR(INDEX(总课程表!D:D,MATCH($A44,总课程表!D:D,0)-1)&amp;CHAR(10)&amp;INDEX(总课程表!$A:$A,MATCH($A44,总课程表!D:D,0)-1),"")</f>
        <v/>
      </c>
      <c r="E44" s="50" t="str">
        <f>IFERROR(INDEX(总课程表!E:E,MATCH($A44,总课程表!E:E,0)-1)&amp;CHAR(10)&amp;INDEX(总课程表!$A:$A,MATCH($A44,总课程表!E:E,0)-1),"")</f>
        <v/>
      </c>
      <c r="F44" s="51" t="str">
        <f>IFERROR(INDEX(总课程表!F:F,MATCH($A44,总课程表!F:F,0)-1)&amp;CHAR(10)&amp;INDEX(总课程表!$A:$A,MATCH($A44,总课程表!F:F,0)-1),"")</f>
        <v/>
      </c>
      <c r="G44" s="49" t="str">
        <f>IFERROR(INDEX(总课程表!G:G,MATCH($A44,总课程表!G:G,0)-1)&amp;CHAR(10)&amp;INDEX(总课程表!$A:$A,MATCH($A44,总课程表!G:G,0)-1),"")</f>
        <v>外语
七4</v>
      </c>
      <c r="H44" s="49" t="str">
        <f>IFERROR(INDEX(总课程表!H:H,MATCH($A44,总课程表!H:H,0)-1)&amp;CHAR(10)&amp;INDEX(总课程表!$A:$A,MATCH($A44,总课程表!H:H,0)-1),"")</f>
        <v/>
      </c>
      <c r="I44" s="54" t="str">
        <f>IFERROR(INDEX(总课程表!I:I,MATCH($A44,总课程表!I:I,0)-1)&amp;CHAR(10)&amp;INDEX(总课程表!$A:$A,MATCH($A44,总课程表!I:I,0)-1),"")</f>
        <v/>
      </c>
      <c r="J44" s="51" t="str">
        <f ca="1">IFERROR(INDEX(总课程表!J:J,MATCH($A44,总课程表!J:J,0)-1)&amp;CHAR(10)&amp;INDEX(总课程表!$A:$A,MATCH($A44,总课程表!J:J,0)-1),"")</f>
        <v>地校1
七4</v>
      </c>
      <c r="K44" s="49" t="str">
        <f>IFERROR(INDEX(总课程表!K:K,MATCH($A44,总课程表!K:K,0)-1)&amp;CHAR(10)&amp;INDEX(总课程表!$A:$A,MATCH($A44,总课程表!K:K,0)-1),"")</f>
        <v>外语
七1</v>
      </c>
      <c r="L44" s="49" t="str">
        <f>IFERROR(INDEX(总课程表!L:L,MATCH($A44,总课程表!L:L,0)-1)&amp;CHAR(10)&amp;INDEX(总课程表!$A:$A,MATCH($A44,总课程表!L:L,0)-1),"")</f>
        <v/>
      </c>
      <c r="M44" s="50" t="str">
        <f>IFERROR(INDEX(总课程表!M:M,MATCH($A44,总课程表!M:M,0)-1)&amp;CHAR(10)&amp;INDEX(总课程表!$A:$A,MATCH($A44,总课程表!M:M,0)-1),"")</f>
        <v/>
      </c>
      <c r="N44" s="51" t="str">
        <f>IFERROR(INDEX(总课程表!N:N,MATCH($A44,总课程表!N:N,0)-1)&amp;CHAR(10)&amp;INDEX(总课程表!$A:$A,MATCH($A44,总课程表!N:N,0)-1),"")</f>
        <v/>
      </c>
      <c r="O44" s="49" t="str">
        <f>IFERROR(INDEX(总课程表!O:O,MATCH($A44,总课程表!O:O,0)-1)&amp;CHAR(10)&amp;INDEX(总课程表!$A:$A,MATCH($A44,总课程表!O:O,0)-1),"")</f>
        <v/>
      </c>
      <c r="P44" s="49" t="str">
        <f>IFERROR(INDEX(总课程表!P:P,MATCH($A44,总课程表!P:P,0)-1)&amp;CHAR(10)&amp;INDEX(总课程表!$A:$A,MATCH($A44,总课程表!P:P,0)-1),"")</f>
        <v/>
      </c>
      <c r="Q44" s="54" t="str">
        <f>IFERROR(INDEX(总课程表!Q:Q,MATCH($A44,总课程表!Q:Q,0)-1)&amp;CHAR(10)&amp;INDEX(总课程表!$A:$A,MATCH($A44,总课程表!Q:Q,0)-1),"")</f>
        <v/>
      </c>
      <c r="R44" s="51" t="str">
        <f ca="1">IFERROR(INDEX(总课程表!R:R,MATCH($A44,总课程表!R:R,0)-1)&amp;CHAR(10)&amp;INDEX(总课程表!$A:$A,MATCH($A44,总课程表!R:R,0)-1),"")</f>
        <v/>
      </c>
      <c r="S44" s="49" t="str">
        <f>IFERROR(INDEX(总课程表!S:S,MATCH($A44,总课程表!S:S,0)-1)&amp;CHAR(10)&amp;INDEX(总课程表!$A:$A,MATCH($A44,总课程表!S:S,0)-1),"")</f>
        <v>外语
七1</v>
      </c>
      <c r="T44" s="49" t="str">
        <f>IFERROR(INDEX(总课程表!T:T,MATCH($A44,总课程表!T:T,0)-1)&amp;CHAR(10)&amp;INDEX(总课程表!$A:$A,MATCH($A44,总课程表!T:T,0)-1),"")</f>
        <v/>
      </c>
      <c r="U44" s="50" t="str">
        <f>IFERROR(INDEX(总课程表!U:U,MATCH($A44,总课程表!U:U,0)-1)&amp;CHAR(10)&amp;INDEX(总课程表!$A:$A,MATCH($A44,总课程表!U:U,0)-1),"")</f>
        <v>外语
七4</v>
      </c>
      <c r="V44" s="51" t="str">
        <f>IFERROR(INDEX(总课程表!V:V,MATCH($A44,总课程表!V:V,0)-1)&amp;CHAR(10)&amp;INDEX(总课程表!$A:$A,MATCH($A44,总课程表!V:V,0)-1),"")</f>
        <v/>
      </c>
      <c r="W44" s="49" t="str">
        <f>IFERROR(INDEX(总课程表!W:W,MATCH($A44,总课程表!W:W,0)-1)&amp;CHAR(10)&amp;INDEX(总课程表!$A:$A,MATCH($A44,总课程表!W:W,0)-1),"")</f>
        <v>班会
七4</v>
      </c>
      <c r="X44" s="49" t="str">
        <f t="array" ref="X44">IFERROR(IF(OR(A44=走班课),"选修",INDEX(总课程表!X:X,MATCH($A44,总课程表!X:X,0)-1)&amp;CHAR(10)&amp;INDEX(总课程表!$A:$A,MATCH($A44,总课程表!X:X,0)-1)),"")</f>
        <v/>
      </c>
      <c r="Y44" s="54" t="str">
        <f>IFERROR(INDEX(总课程表!Y:Y,MATCH($A44,总课程表!Y:Y,0)-1)&amp;CHAR(10)&amp;INDEX(总课程表!$A:$A,MATCH($A44,总课程表!Y:Y,0)-1),"")</f>
        <v/>
      </c>
      <c r="Z44" s="51" t="str">
        <f ca="1">IFERROR(INDEX(总课程表!Z:Z,MATCH($A44,总课程表!Z:Z,0)-1)&amp;CHAR(10)&amp;INDEX(总课程表!$A:$A,MATCH($A44,总课程表!Z:Z,0)-1),"")</f>
        <v/>
      </c>
      <c r="AA44" s="49" t="str">
        <f>IFERROR(INDEX(总课程表!AA:AA,MATCH($A44,总课程表!AA:AA,0)-1)&amp;CHAR(10)&amp;INDEX(总课程表!$A:$A,MATCH($A44,总课程表!AA:AA,0)-1),"")</f>
        <v>外语
七4</v>
      </c>
      <c r="AB44" s="49" t="str">
        <f>IFERROR(INDEX(总课程表!AB:AB,MATCH($A44,总课程表!AB:AB,0)-1)&amp;CHAR(10)&amp;INDEX(总课程表!$A:$A,MATCH($A44,总课程表!AB:AB,0)-1),"")</f>
        <v/>
      </c>
      <c r="AC44" s="50" t="str">
        <f>IFERROR(INDEX(总课程表!AC:AC,MATCH($A44,总课程表!AC:AC,0)-1)&amp;CHAR(10)&amp;INDEX(总课程表!$A:$A,MATCH($A44,总课程表!AC:AC,0)-1),"")</f>
        <v>外语
七1</v>
      </c>
      <c r="AD44" s="51" t="str">
        <f>IFERROR(INDEX(总课程表!AD:AD,MATCH($A44,总课程表!AD:AD,0)-1)&amp;CHAR(10)&amp;INDEX(总课程表!$A:$A,MATCH($A44,总课程表!AD:AD,0)-1),"")</f>
        <v/>
      </c>
      <c r="AE44" s="49" t="str">
        <f>IFERROR(INDEX(总课程表!AE:AE,MATCH($A44,总课程表!AE:AE,0)-1)&amp;CHAR(10)&amp;INDEX(总课程表!$A:$A,MATCH($A44,总课程表!AE:AE,0)-1),"")</f>
        <v/>
      </c>
      <c r="AF44" s="49" t="str">
        <f>IFERROR(INDEX(总课程表!AF:AF,MATCH($A44,总课程表!AF:AF,0)-1)&amp;CHAR(10)&amp;INDEX(总课程表!$A:$A,MATCH($A44,总课程表!AF:AF,0)-1),"")</f>
        <v/>
      </c>
      <c r="AG44" s="54" t="str">
        <f>IFERROR(INDEX(总课程表!AG:AG,MATCH($A44,总课程表!AG:AG,0)-1)&amp;CHAR(10)&amp;INDEX(总课程表!$A:$A,MATCH($A44,总课程表!AG:AG,0)-1),"")</f>
        <v/>
      </c>
      <c r="AH44" s="51" t="str">
        <f ca="1">IFERROR(INDEX(总课程表!AH:AH,MATCH($A44,总课程表!AH:AH,0)-1)&amp;CHAR(10)&amp;INDEX(总课程表!$A:$A,MATCH($A44,总课程表!AH:AH,0)-1),"")</f>
        <v/>
      </c>
      <c r="AI44" s="49" t="str">
        <f>IFERROR(INDEX(总课程表!AI:AI,MATCH($A44,总课程表!AI:AI,0)-1)&amp;CHAR(10)&amp;INDEX(总课程表!$A:$A,MATCH($A44,总课程表!AI:AI,0)-1),"")</f>
        <v>外语
七4</v>
      </c>
      <c r="AJ44" s="49" t="str">
        <f>IFERROR(INDEX(总课程表!AJ:AJ,MATCH($A44,总课程表!AJ:AJ,0)-1)&amp;CHAR(10)&amp;INDEX(总课程表!$A:$A,MATCH($A44,总课程表!AJ:AJ,0)-1),"")</f>
        <v>外语
七1</v>
      </c>
      <c r="AK44" s="50" t="str">
        <f>IFERROR(INDEX(总课程表!AK:AK,MATCH($A44,总课程表!AK:AK,0)-1)&amp;CHAR(10)&amp;INDEX(总课程表!$A:$A,MATCH($A44,总课程表!AK:AK,0)-1),"")</f>
        <v/>
      </c>
      <c r="AL44" s="51" t="str">
        <f>IFERROR(INDEX(总课程表!AL:AL,MATCH($A44,总课程表!AL:AL,0)-1)&amp;CHAR(10)&amp;INDEX(总课程表!$A:$A,MATCH($A44,总课程表!AL:AL,0)-1),"")</f>
        <v/>
      </c>
      <c r="AM44" s="49" t="str">
        <f>IFERROR(INDEX(总课程表!AM:AM,MATCH($A44,总课程表!AM:AM,0)-1)&amp;CHAR(10)&amp;INDEX(总课程表!$A:$A,MATCH($A44,总课程表!AM:AM,0)-1),"")</f>
        <v/>
      </c>
      <c r="AN44" s="49" t="str">
        <f>IFERROR(INDEX(总课程表!AN:AN,MATCH($A44,总课程表!AN:AN,0)-1)&amp;CHAR(10)&amp;INDEX(总课程表!$A:$A,MATCH($A44,总课程表!AN:AN,0)-1),"")</f>
        <v/>
      </c>
      <c r="AO44" s="54" t="str">
        <f>IFERROR(INDEX(总课程表!AO:AO,MATCH($A44,总课程表!AO:AO,0)-1)&amp;CHAR(10)&amp;INDEX(总课程表!$A:$A,MATCH($A44,总课程表!AO:AO,0)-1),"")</f>
        <v/>
      </c>
      <c r="AQ44" s="35" t="b">
        <f t="array" aca="1" ref="AQ44" ca="1">SUMPRODUCT((B44:AO44=教师总表0!B44:AO44)*1)=40</f>
        <v>1</v>
      </c>
      <c r="AR44" s="56" t="str">
        <f t="shared" si="2"/>
        <v>刘慧</v>
      </c>
      <c r="AS44" s="56" t="str">
        <f t="shared" si="2"/>
        <v>刘慧</v>
      </c>
      <c r="AT44" s="56" t="str">
        <f t="shared" si="2"/>
        <v>刘慧</v>
      </c>
      <c r="AU44" s="56" t="str">
        <f t="shared" si="2"/>
        <v>刘慧</v>
      </c>
      <c r="AV44" s="56" t="str">
        <f t="shared" si="2"/>
        <v>刘慧</v>
      </c>
    </row>
    <row r="45" spans="1:48" ht="22.6" customHeight="1" x14ac:dyDescent="0.15">
      <c r="A45" s="20" t="str">
        <f>教师安排!AI43</f>
        <v>刘俊俏</v>
      </c>
      <c r="B45" s="48" t="str">
        <f ca="1">IFERROR(INDEX(总课程表!B:B,MATCH($A45,总课程表!B:B,0)-1)&amp;CHAR(10)&amp;INDEX(总课程表!$A:$A,MATCH($A45,总课程表!B:B,0)-1),"")</f>
        <v/>
      </c>
      <c r="C45" s="49" t="str">
        <f>IFERROR(INDEX(总课程表!C:C,MATCH($A45,总课程表!C:C,0)-1)&amp;CHAR(10)&amp;INDEX(总课程表!$A:$A,MATCH($A45,总课程表!C:C,0)-1),"")</f>
        <v/>
      </c>
      <c r="D45" s="49" t="str">
        <f>IFERROR(INDEX(总课程表!D:D,MATCH($A45,总课程表!D:D,0)-1)&amp;CHAR(10)&amp;INDEX(总课程表!$A:$A,MATCH($A45,总课程表!D:D,0)-1),"")</f>
        <v/>
      </c>
      <c r="E45" s="50" t="str">
        <f>IFERROR(INDEX(总课程表!E:E,MATCH($A45,总课程表!E:E,0)-1)&amp;CHAR(10)&amp;INDEX(总课程表!$A:$A,MATCH($A45,总课程表!E:E,0)-1),"")</f>
        <v/>
      </c>
      <c r="F45" s="51" t="str">
        <f>IFERROR(INDEX(总课程表!F:F,MATCH($A45,总课程表!F:F,0)-1)&amp;CHAR(10)&amp;INDEX(总课程表!$A:$A,MATCH($A45,总课程表!F:F,0)-1),"")</f>
        <v/>
      </c>
      <c r="G45" s="49" t="str">
        <f>IFERROR(INDEX(总课程表!G:G,MATCH($A45,总课程表!G:G,0)-1)&amp;CHAR(10)&amp;INDEX(总课程表!$A:$A,MATCH($A45,总课程表!G:G,0)-1),"")</f>
        <v/>
      </c>
      <c r="H45" s="49" t="str">
        <f>IFERROR(INDEX(总课程表!H:H,MATCH($A45,总课程表!H:H,0)-1)&amp;CHAR(10)&amp;INDEX(总课程表!$A:$A,MATCH($A45,总课程表!H:H,0)-1),"")</f>
        <v/>
      </c>
      <c r="I45" s="54" t="str">
        <f>IFERROR(INDEX(总课程表!I:I,MATCH($A45,总课程表!I:I,0)-1)&amp;CHAR(10)&amp;INDEX(总课程表!$A:$A,MATCH($A45,总课程表!I:I,0)-1),"")</f>
        <v/>
      </c>
      <c r="J45" s="51" t="str">
        <f ca="1">IFERROR(INDEX(总课程表!J:J,MATCH($A45,总课程表!J:J,0)-1)&amp;CHAR(10)&amp;INDEX(总课程表!$A:$A,MATCH($A45,总课程表!J:J,0)-1),"")</f>
        <v/>
      </c>
      <c r="K45" s="49" t="str">
        <f>IFERROR(INDEX(总课程表!K:K,MATCH($A45,总课程表!K:K,0)-1)&amp;CHAR(10)&amp;INDEX(总课程表!$A:$A,MATCH($A45,总课程表!K:K,0)-1),"")</f>
        <v/>
      </c>
      <c r="L45" s="49" t="str">
        <f>IFERROR(INDEX(总课程表!L:L,MATCH($A45,总课程表!L:L,0)-1)&amp;CHAR(10)&amp;INDEX(总课程表!$A:$A,MATCH($A45,总课程表!L:L,0)-1),"")</f>
        <v/>
      </c>
      <c r="M45" s="50" t="str">
        <f>IFERROR(INDEX(总课程表!M:M,MATCH($A45,总课程表!M:M,0)-1)&amp;CHAR(10)&amp;INDEX(总课程表!$A:$A,MATCH($A45,总课程表!M:M,0)-1),"")</f>
        <v/>
      </c>
      <c r="N45" s="51" t="str">
        <f>IFERROR(INDEX(总课程表!N:N,MATCH($A45,总课程表!N:N,0)-1)&amp;CHAR(10)&amp;INDEX(总课程表!$A:$A,MATCH($A45,总课程表!N:N,0)-1),"")</f>
        <v/>
      </c>
      <c r="O45" s="49" t="str">
        <f>IFERROR(INDEX(总课程表!O:O,MATCH($A45,总课程表!O:O,0)-1)&amp;CHAR(10)&amp;INDEX(总课程表!$A:$A,MATCH($A45,总课程表!O:O,0)-1),"")</f>
        <v/>
      </c>
      <c r="P45" s="49" t="str">
        <f>IFERROR(INDEX(总课程表!P:P,MATCH($A45,总课程表!P:P,0)-1)&amp;CHAR(10)&amp;INDEX(总课程表!$A:$A,MATCH($A45,总课程表!P:P,0)-1),"")</f>
        <v/>
      </c>
      <c r="Q45" s="54" t="str">
        <f>IFERROR(INDEX(总课程表!Q:Q,MATCH($A45,总课程表!Q:Q,0)-1)&amp;CHAR(10)&amp;INDEX(总课程表!$A:$A,MATCH($A45,总课程表!Q:Q,0)-1),"")</f>
        <v/>
      </c>
      <c r="R45" s="51" t="str">
        <f ca="1">IFERROR(INDEX(总课程表!R:R,MATCH($A45,总课程表!R:R,0)-1)&amp;CHAR(10)&amp;INDEX(总课程表!$A:$A,MATCH($A45,总课程表!R:R,0)-1),"")</f>
        <v/>
      </c>
      <c r="S45" s="49" t="str">
        <f>IFERROR(INDEX(总课程表!S:S,MATCH($A45,总课程表!S:S,0)-1)&amp;CHAR(10)&amp;INDEX(总课程表!$A:$A,MATCH($A45,总课程表!S:S,0)-1),"")</f>
        <v/>
      </c>
      <c r="T45" s="49" t="str">
        <f>IFERROR(INDEX(总课程表!T:T,MATCH($A45,总课程表!T:T,0)-1)&amp;CHAR(10)&amp;INDEX(总课程表!$A:$A,MATCH($A45,总课程表!T:T,0)-1),"")</f>
        <v/>
      </c>
      <c r="U45" s="50" t="str">
        <f>IFERROR(INDEX(总课程表!U:U,MATCH($A45,总课程表!U:U,0)-1)&amp;CHAR(10)&amp;INDEX(总课程表!$A:$A,MATCH($A45,总课程表!U:U,0)-1),"")</f>
        <v/>
      </c>
      <c r="V45" s="51" t="str">
        <f>IFERROR(INDEX(总课程表!V:V,MATCH($A45,总课程表!V:V,0)-1)&amp;CHAR(10)&amp;INDEX(总课程表!$A:$A,MATCH($A45,总课程表!V:V,0)-1),"")</f>
        <v/>
      </c>
      <c r="W45" s="49" t="str">
        <f>IFERROR(INDEX(总课程表!W:W,MATCH($A45,总课程表!W:W,0)-1)&amp;CHAR(10)&amp;INDEX(总课程表!$A:$A,MATCH($A45,总课程表!W:W,0)-1),"")</f>
        <v/>
      </c>
      <c r="X45" s="49" t="str">
        <f t="array" ref="X45">IFERROR(IF(OR(A45=走班课),"选修",INDEX(总课程表!X:X,MATCH($A45,总课程表!X:X,0)-1)&amp;CHAR(10)&amp;INDEX(总课程表!$A:$A,MATCH($A45,总课程表!X:X,0)-1)),"")</f>
        <v/>
      </c>
      <c r="Y45" s="54" t="str">
        <f>IFERROR(INDEX(总课程表!Y:Y,MATCH($A45,总课程表!Y:Y,0)-1)&amp;CHAR(10)&amp;INDEX(总课程表!$A:$A,MATCH($A45,总课程表!Y:Y,0)-1),"")</f>
        <v/>
      </c>
      <c r="Z45" s="51" t="str">
        <f ca="1">IFERROR(INDEX(总课程表!Z:Z,MATCH($A45,总课程表!Z:Z,0)-1)&amp;CHAR(10)&amp;INDEX(总课程表!$A:$A,MATCH($A45,总课程表!Z:Z,0)-1),"")</f>
        <v/>
      </c>
      <c r="AA45" s="49" t="str">
        <f>IFERROR(INDEX(总课程表!AA:AA,MATCH($A45,总课程表!AA:AA,0)-1)&amp;CHAR(10)&amp;INDEX(总课程表!$A:$A,MATCH($A45,总课程表!AA:AA,0)-1),"")</f>
        <v/>
      </c>
      <c r="AB45" s="49" t="str">
        <f>IFERROR(INDEX(总课程表!AB:AB,MATCH($A45,总课程表!AB:AB,0)-1)&amp;CHAR(10)&amp;INDEX(总课程表!$A:$A,MATCH($A45,总课程表!AB:AB,0)-1),"")</f>
        <v/>
      </c>
      <c r="AC45" s="50" t="str">
        <f>IFERROR(INDEX(总课程表!AC:AC,MATCH($A45,总课程表!AC:AC,0)-1)&amp;CHAR(10)&amp;INDEX(总课程表!$A:$A,MATCH($A45,总课程表!AC:AC,0)-1),"")</f>
        <v/>
      </c>
      <c r="AD45" s="51" t="str">
        <f>IFERROR(INDEX(总课程表!AD:AD,MATCH($A45,总课程表!AD:AD,0)-1)&amp;CHAR(10)&amp;INDEX(总课程表!$A:$A,MATCH($A45,总课程表!AD:AD,0)-1),"")</f>
        <v/>
      </c>
      <c r="AE45" s="49" t="str">
        <f>IFERROR(INDEX(总课程表!AE:AE,MATCH($A45,总课程表!AE:AE,0)-1)&amp;CHAR(10)&amp;INDEX(总课程表!$A:$A,MATCH($A45,总课程表!AE:AE,0)-1),"")</f>
        <v/>
      </c>
      <c r="AF45" s="49" t="str">
        <f>IFERROR(INDEX(总课程表!AF:AF,MATCH($A45,总课程表!AF:AF,0)-1)&amp;CHAR(10)&amp;INDEX(总课程表!$A:$A,MATCH($A45,总课程表!AF:AF,0)-1),"")</f>
        <v/>
      </c>
      <c r="AG45" s="54" t="str">
        <f>IFERROR(INDEX(总课程表!AG:AG,MATCH($A45,总课程表!AG:AG,0)-1)&amp;CHAR(10)&amp;INDEX(总课程表!$A:$A,MATCH($A45,总课程表!AG:AG,0)-1),"")</f>
        <v/>
      </c>
      <c r="AH45" s="51" t="str">
        <f ca="1">IFERROR(INDEX(总课程表!AH:AH,MATCH($A45,总课程表!AH:AH,0)-1)&amp;CHAR(10)&amp;INDEX(总课程表!$A:$A,MATCH($A45,总课程表!AH:AH,0)-1),"")</f>
        <v/>
      </c>
      <c r="AI45" s="49" t="str">
        <f>IFERROR(INDEX(总课程表!AI:AI,MATCH($A45,总课程表!AI:AI,0)-1)&amp;CHAR(10)&amp;INDEX(总课程表!$A:$A,MATCH($A45,总课程表!AI:AI,0)-1),"")</f>
        <v/>
      </c>
      <c r="AJ45" s="49" t="str">
        <f>IFERROR(INDEX(总课程表!AJ:AJ,MATCH($A45,总课程表!AJ:AJ,0)-1)&amp;CHAR(10)&amp;INDEX(总课程表!$A:$A,MATCH($A45,总课程表!AJ:AJ,0)-1),"")</f>
        <v/>
      </c>
      <c r="AK45" s="50" t="str">
        <f>IFERROR(INDEX(总课程表!AK:AK,MATCH($A45,总课程表!AK:AK,0)-1)&amp;CHAR(10)&amp;INDEX(总课程表!$A:$A,MATCH($A45,总课程表!AK:AK,0)-1),"")</f>
        <v/>
      </c>
      <c r="AL45" s="51" t="str">
        <f>IFERROR(INDEX(总课程表!AL:AL,MATCH($A45,总课程表!AL:AL,0)-1)&amp;CHAR(10)&amp;INDEX(总课程表!$A:$A,MATCH($A45,总课程表!AL:AL,0)-1),"")</f>
        <v/>
      </c>
      <c r="AM45" s="49" t="str">
        <f>IFERROR(INDEX(总课程表!AM:AM,MATCH($A45,总课程表!AM:AM,0)-1)&amp;CHAR(10)&amp;INDEX(总课程表!$A:$A,MATCH($A45,总课程表!AM:AM,0)-1),"")</f>
        <v/>
      </c>
      <c r="AN45" s="49" t="str">
        <f>IFERROR(INDEX(总课程表!AN:AN,MATCH($A45,总课程表!AN:AN,0)-1)&amp;CHAR(10)&amp;INDEX(总课程表!$A:$A,MATCH($A45,总课程表!AN:AN,0)-1),"")</f>
        <v/>
      </c>
      <c r="AO45" s="54" t="str">
        <f>IFERROR(INDEX(总课程表!AO:AO,MATCH($A45,总课程表!AO:AO,0)-1)&amp;CHAR(10)&amp;INDEX(总课程表!$A:$A,MATCH($A45,总课程表!AO:AO,0)-1),"")</f>
        <v/>
      </c>
      <c r="AQ45" s="35" t="b">
        <f t="array" aca="1" ref="AQ45" ca="1">SUMPRODUCT((B45:AO45=教师总表0!B45:AO45)*1)=40</f>
        <v>1</v>
      </c>
      <c r="AR45" s="56" t="str">
        <f t="shared" si="2"/>
        <v>刘俊俏</v>
      </c>
      <c r="AS45" s="56" t="str">
        <f t="shared" si="2"/>
        <v>刘俊俏</v>
      </c>
      <c r="AT45" s="56" t="str">
        <f t="shared" si="2"/>
        <v>刘俊俏</v>
      </c>
      <c r="AU45" s="56" t="str">
        <f t="shared" si="2"/>
        <v>刘俊俏</v>
      </c>
      <c r="AV45" s="56" t="str">
        <f t="shared" si="2"/>
        <v>刘俊俏</v>
      </c>
    </row>
    <row r="46" spans="1:48" ht="22.6" customHeight="1" x14ac:dyDescent="0.15">
      <c r="A46" s="20" t="str">
        <f>教师安排!AI44</f>
        <v>刘萌</v>
      </c>
      <c r="B46" s="48" t="str">
        <f ca="1">IFERROR(INDEX(总课程表!B:B,MATCH($A46,总课程表!B:B,0)-1)&amp;CHAR(10)&amp;INDEX(总课程表!$A:$A,MATCH($A46,总课程表!B:B,0)-1),"")</f>
        <v/>
      </c>
      <c r="C46" s="49" t="str">
        <f>IFERROR(INDEX(总课程表!C:C,MATCH($A46,总课程表!C:C,0)-1)&amp;CHAR(10)&amp;INDEX(总课程表!$A:$A,MATCH($A46,总课程表!C:C,0)-1),"")</f>
        <v/>
      </c>
      <c r="D46" s="49" t="str">
        <f>IFERROR(INDEX(总课程表!D:D,MATCH($A46,总课程表!D:D,0)-1)&amp;CHAR(10)&amp;INDEX(总课程表!$A:$A,MATCH($A46,总课程表!D:D,0)-1),"")</f>
        <v/>
      </c>
      <c r="E46" s="50" t="str">
        <f>IFERROR(INDEX(总课程表!E:E,MATCH($A46,总课程表!E:E,0)-1)&amp;CHAR(10)&amp;INDEX(总课程表!$A:$A,MATCH($A46,总课程表!E:E,0)-1),"")</f>
        <v>信息
八6</v>
      </c>
      <c r="F46" s="51" t="str">
        <f>IFERROR(INDEX(总课程表!F:F,MATCH($A46,总课程表!F:F,0)-1)&amp;CHAR(10)&amp;INDEX(总课程表!$A:$A,MATCH($A46,总课程表!F:F,0)-1),"")</f>
        <v>信息
八9</v>
      </c>
      <c r="G46" s="49" t="str">
        <f>IFERROR(INDEX(总课程表!G:G,MATCH($A46,总课程表!G:G,0)-1)&amp;CHAR(10)&amp;INDEX(总课程表!$A:$A,MATCH($A46,总课程表!G:G,0)-1),"")</f>
        <v/>
      </c>
      <c r="H46" s="49" t="str">
        <f>IFERROR(INDEX(总课程表!H:H,MATCH($A46,总课程表!H:H,0)-1)&amp;CHAR(10)&amp;INDEX(总课程表!$A:$A,MATCH($A46,总课程表!H:H,0)-1),"")</f>
        <v>信息
八7</v>
      </c>
      <c r="I46" s="54" t="str">
        <f>IFERROR(INDEX(总课程表!I:I,MATCH($A46,总课程表!I:I,0)-1)&amp;CHAR(10)&amp;INDEX(总课程表!$A:$A,MATCH($A46,总课程表!I:I,0)-1),"")</f>
        <v/>
      </c>
      <c r="J46" s="51" t="str">
        <f ca="1">IFERROR(INDEX(总课程表!J:J,MATCH($A46,总课程表!J:J,0)-1)&amp;CHAR(10)&amp;INDEX(总课程表!$A:$A,MATCH($A46,总课程表!J:J,0)-1),"")</f>
        <v/>
      </c>
      <c r="K46" s="49" t="str">
        <f>IFERROR(INDEX(总课程表!K:K,MATCH($A46,总课程表!K:K,0)-1)&amp;CHAR(10)&amp;INDEX(总课程表!$A:$A,MATCH($A46,总课程表!K:K,0)-1),"")</f>
        <v/>
      </c>
      <c r="L46" s="49" t="str">
        <f>IFERROR(INDEX(总课程表!L:L,MATCH($A46,总课程表!L:L,0)-1)&amp;CHAR(10)&amp;INDEX(总课程表!$A:$A,MATCH($A46,总课程表!L:L,0)-1),"")</f>
        <v/>
      </c>
      <c r="M46" s="50" t="str">
        <f>IFERROR(INDEX(总课程表!M:M,MATCH($A46,总课程表!M:M,0)-1)&amp;CHAR(10)&amp;INDEX(总课程表!$A:$A,MATCH($A46,总课程表!M:M,0)-1),"")</f>
        <v/>
      </c>
      <c r="N46" s="51" t="str">
        <f>IFERROR(INDEX(总课程表!N:N,MATCH($A46,总课程表!N:N,0)-1)&amp;CHAR(10)&amp;INDEX(总课程表!$A:$A,MATCH($A46,总课程表!N:N,0)-1),"")</f>
        <v>信息
八8</v>
      </c>
      <c r="O46" s="49" t="str">
        <f>IFERROR(INDEX(总课程表!O:O,MATCH($A46,总课程表!O:O,0)-1)&amp;CHAR(10)&amp;INDEX(总课程表!$A:$A,MATCH($A46,总课程表!O:O,0)-1),"")</f>
        <v/>
      </c>
      <c r="P46" s="49" t="str">
        <f>IFERROR(INDEX(总课程表!P:P,MATCH($A46,总课程表!P:P,0)-1)&amp;CHAR(10)&amp;INDEX(总课程表!$A:$A,MATCH($A46,总课程表!P:P,0)-1),"")</f>
        <v/>
      </c>
      <c r="Q46" s="54" t="str">
        <f>IFERROR(INDEX(总课程表!Q:Q,MATCH($A46,总课程表!Q:Q,0)-1)&amp;CHAR(10)&amp;INDEX(总课程表!$A:$A,MATCH($A46,总课程表!Q:Q,0)-1),"")</f>
        <v/>
      </c>
      <c r="R46" s="51" t="str">
        <f ca="1">IFERROR(INDEX(总课程表!R:R,MATCH($A46,总课程表!R:R,0)-1)&amp;CHAR(10)&amp;INDEX(总课程表!$A:$A,MATCH($A46,总课程表!R:R,0)-1),"")</f>
        <v/>
      </c>
      <c r="S46" s="49" t="str">
        <f>IFERROR(INDEX(总课程表!S:S,MATCH($A46,总课程表!S:S,0)-1)&amp;CHAR(10)&amp;INDEX(总课程表!$A:$A,MATCH($A46,总课程表!S:S,0)-1),"")</f>
        <v/>
      </c>
      <c r="T46" s="49" t="str">
        <f>IFERROR(INDEX(总课程表!T:T,MATCH($A46,总课程表!T:T,0)-1)&amp;CHAR(10)&amp;INDEX(总课程表!$A:$A,MATCH($A46,总课程表!T:T,0)-1),"")</f>
        <v>信息
八9</v>
      </c>
      <c r="U46" s="50" t="str">
        <f>IFERROR(INDEX(总课程表!U:U,MATCH($A46,总课程表!U:U,0)-1)&amp;CHAR(10)&amp;INDEX(总课程表!$A:$A,MATCH($A46,总课程表!U:U,0)-1),"")</f>
        <v/>
      </c>
      <c r="V46" s="51" t="str">
        <f>IFERROR(INDEX(总课程表!V:V,MATCH($A46,总课程表!V:V,0)-1)&amp;CHAR(10)&amp;INDEX(总课程表!$A:$A,MATCH($A46,总课程表!V:V,0)-1),"")</f>
        <v/>
      </c>
      <c r="W46" s="49" t="str">
        <f>IFERROR(INDEX(总课程表!W:W,MATCH($A46,总课程表!W:W,0)-1)&amp;CHAR(10)&amp;INDEX(总课程表!$A:$A,MATCH($A46,总课程表!W:W,0)-1),"")</f>
        <v/>
      </c>
      <c r="X46" s="49" t="str">
        <f t="array" ref="X46">IFERROR(IF(OR(A46=走班课),"选修",INDEX(总课程表!X:X,MATCH($A46,总课程表!X:X,0)-1)&amp;CHAR(10)&amp;INDEX(总课程表!$A:$A,MATCH($A46,总课程表!X:X,0)-1)),"")</f>
        <v>选修</v>
      </c>
      <c r="Y46" s="54" t="str">
        <f>IFERROR(INDEX(总课程表!Y:Y,MATCH($A46,总课程表!Y:Y,0)-1)&amp;CHAR(10)&amp;INDEX(总课程表!$A:$A,MATCH($A46,总课程表!Y:Y,0)-1),"")</f>
        <v/>
      </c>
      <c r="Z46" s="51" t="str">
        <f ca="1">IFERROR(INDEX(总课程表!Z:Z,MATCH($A46,总课程表!Z:Z,0)-1)&amp;CHAR(10)&amp;INDEX(总课程表!$A:$A,MATCH($A46,总课程表!Z:Z,0)-1),"")</f>
        <v/>
      </c>
      <c r="AA46" s="49" t="str">
        <f>IFERROR(INDEX(总课程表!AA:AA,MATCH($A46,总课程表!AA:AA,0)-1)&amp;CHAR(10)&amp;INDEX(总课程表!$A:$A,MATCH($A46,总课程表!AA:AA,0)-1),"")</f>
        <v/>
      </c>
      <c r="AB46" s="49" t="str">
        <f>IFERROR(INDEX(总课程表!AB:AB,MATCH($A46,总课程表!AB:AB,0)-1)&amp;CHAR(10)&amp;INDEX(总课程表!$A:$A,MATCH($A46,总课程表!AB:AB,0)-1),"")</f>
        <v>信息
八7</v>
      </c>
      <c r="AC46" s="50" t="str">
        <f>IFERROR(INDEX(总课程表!AC:AC,MATCH($A46,总课程表!AC:AC,0)-1)&amp;CHAR(10)&amp;INDEX(总课程表!$A:$A,MATCH($A46,总课程表!AC:AC,0)-1),"")</f>
        <v/>
      </c>
      <c r="AD46" s="51" t="str">
        <f>IFERROR(INDEX(总课程表!AD:AD,MATCH($A46,总课程表!AD:AD,0)-1)&amp;CHAR(10)&amp;INDEX(总课程表!$A:$A,MATCH($A46,总课程表!AD:AD,0)-1),"")</f>
        <v/>
      </c>
      <c r="AE46" s="49" t="str">
        <f>IFERROR(INDEX(总课程表!AE:AE,MATCH($A46,总课程表!AE:AE,0)-1)&amp;CHAR(10)&amp;INDEX(总课程表!$A:$A,MATCH($A46,总课程表!AE:AE,0)-1),"")</f>
        <v/>
      </c>
      <c r="AF46" s="49" t="str">
        <f>IFERROR(INDEX(总课程表!AF:AF,MATCH($A46,总课程表!AF:AF,0)-1)&amp;CHAR(10)&amp;INDEX(总课程表!$A:$A,MATCH($A46,总课程表!AF:AF,0)-1),"")</f>
        <v/>
      </c>
      <c r="AG46" s="54" t="str">
        <f>IFERROR(INDEX(总课程表!AG:AG,MATCH($A46,总课程表!AG:AG,0)-1)&amp;CHAR(10)&amp;INDEX(总课程表!$A:$A,MATCH($A46,总课程表!AG:AG,0)-1),"")</f>
        <v/>
      </c>
      <c r="AH46" s="51" t="str">
        <f ca="1">IFERROR(INDEX(总课程表!AH:AH,MATCH($A46,总课程表!AH:AH,0)-1)&amp;CHAR(10)&amp;INDEX(总课程表!$A:$A,MATCH($A46,总课程表!AH:AH,0)-1),"")</f>
        <v/>
      </c>
      <c r="AI46" s="49" t="str">
        <f>IFERROR(INDEX(总课程表!AI:AI,MATCH($A46,总课程表!AI:AI,0)-1)&amp;CHAR(10)&amp;INDEX(总课程表!$A:$A,MATCH($A46,总课程表!AI:AI,0)-1),"")</f>
        <v/>
      </c>
      <c r="AJ46" s="49" t="str">
        <f>IFERROR(INDEX(总课程表!AJ:AJ,MATCH($A46,总课程表!AJ:AJ,0)-1)&amp;CHAR(10)&amp;INDEX(总课程表!$A:$A,MATCH($A46,总课程表!AJ:AJ,0)-1),"")</f>
        <v/>
      </c>
      <c r="AK46" s="50" t="str">
        <f>IFERROR(INDEX(总课程表!AK:AK,MATCH($A46,总课程表!AK:AK,0)-1)&amp;CHAR(10)&amp;INDEX(总课程表!$A:$A,MATCH($A46,总课程表!AK:AK,0)-1),"")</f>
        <v/>
      </c>
      <c r="AL46" s="51" t="str">
        <f>IFERROR(INDEX(总课程表!AL:AL,MATCH($A46,总课程表!AL:AL,0)-1)&amp;CHAR(10)&amp;INDEX(总课程表!$A:$A,MATCH($A46,总课程表!AL:AL,0)-1),"")</f>
        <v>信息
八6</v>
      </c>
      <c r="AM46" s="49" t="str">
        <f>IFERROR(INDEX(总课程表!AM:AM,MATCH($A46,总课程表!AM:AM,0)-1)&amp;CHAR(10)&amp;INDEX(总课程表!$A:$A,MATCH($A46,总课程表!AM:AM,0)-1),"")</f>
        <v>信息
八8</v>
      </c>
      <c r="AN46" s="49" t="str">
        <f>IFERROR(INDEX(总课程表!AN:AN,MATCH($A46,总课程表!AN:AN,0)-1)&amp;CHAR(10)&amp;INDEX(总课程表!$A:$A,MATCH($A46,总课程表!AN:AN,0)-1),"")</f>
        <v/>
      </c>
      <c r="AO46" s="54" t="str">
        <f>IFERROR(INDEX(总课程表!AO:AO,MATCH($A46,总课程表!AO:AO,0)-1)&amp;CHAR(10)&amp;INDEX(总课程表!$A:$A,MATCH($A46,总课程表!AO:AO,0)-1),"")</f>
        <v/>
      </c>
      <c r="AQ46" s="35" t="b">
        <f t="array" aca="1" ref="AQ46" ca="1">SUMPRODUCT((B46:AO46=教师总表0!B46:AO46)*1)=40</f>
        <v>1</v>
      </c>
      <c r="AR46" s="56" t="str">
        <f t="shared" si="2"/>
        <v>刘萌</v>
      </c>
      <c r="AS46" s="56" t="str">
        <f t="shared" si="2"/>
        <v>刘萌</v>
      </c>
      <c r="AT46" s="56" t="str">
        <f t="shared" si="2"/>
        <v>刘萌</v>
      </c>
      <c r="AU46" s="56" t="str">
        <f t="shared" si="2"/>
        <v>刘萌</v>
      </c>
      <c r="AV46" s="56" t="str">
        <f t="shared" si="2"/>
        <v>刘萌</v>
      </c>
    </row>
    <row r="47" spans="1:48" ht="22.6" customHeight="1" x14ac:dyDescent="0.15">
      <c r="A47" s="20" t="str">
        <f>教师安排!AI45</f>
        <v>刘翩翩</v>
      </c>
      <c r="B47" s="48" t="str">
        <f ca="1">IFERROR(INDEX(总课程表!B:B,MATCH($A47,总课程表!B:B,0)-1)&amp;CHAR(10)&amp;INDEX(总课程表!$A:$A,MATCH($A47,总课程表!B:B,0)-1),"")</f>
        <v/>
      </c>
      <c r="C47" s="49" t="str">
        <f>IFERROR(INDEX(总课程表!C:C,MATCH($A47,总课程表!C:C,0)-1)&amp;CHAR(10)&amp;INDEX(总课程表!$A:$A,MATCH($A47,总课程表!C:C,0)-1),"")</f>
        <v>外语
七9</v>
      </c>
      <c r="D47" s="49" t="str">
        <f>IFERROR(INDEX(总课程表!D:D,MATCH($A47,总课程表!D:D,0)-1)&amp;CHAR(10)&amp;INDEX(总课程表!$A:$A,MATCH($A47,总课程表!D:D,0)-1),"")</f>
        <v/>
      </c>
      <c r="E47" s="50" t="str">
        <f>IFERROR(INDEX(总课程表!E:E,MATCH($A47,总课程表!E:E,0)-1)&amp;CHAR(10)&amp;INDEX(总课程表!$A:$A,MATCH($A47,总课程表!E:E,0)-1),"")</f>
        <v/>
      </c>
      <c r="F47" s="51" t="str">
        <f>IFERROR(INDEX(总课程表!F:F,MATCH($A47,总课程表!F:F,0)-1)&amp;CHAR(10)&amp;INDEX(总课程表!$A:$A,MATCH($A47,总课程表!F:F,0)-1),"")</f>
        <v/>
      </c>
      <c r="G47" s="49" t="str">
        <f>IFERROR(INDEX(总课程表!G:G,MATCH($A47,总课程表!G:G,0)-1)&amp;CHAR(10)&amp;INDEX(总课程表!$A:$A,MATCH($A47,总课程表!G:G,0)-1),"")</f>
        <v>外语
七7</v>
      </c>
      <c r="H47" s="49" t="str">
        <f>IFERROR(INDEX(总课程表!H:H,MATCH($A47,总课程表!H:H,0)-1)&amp;CHAR(10)&amp;INDEX(总课程表!$A:$A,MATCH($A47,总课程表!H:H,0)-1),"")</f>
        <v/>
      </c>
      <c r="I47" s="54" t="str">
        <f>IFERROR(INDEX(总课程表!I:I,MATCH($A47,总课程表!I:I,0)-1)&amp;CHAR(10)&amp;INDEX(总课程表!$A:$A,MATCH($A47,总课程表!I:I,0)-1),"")</f>
        <v/>
      </c>
      <c r="J47" s="51" t="str">
        <f ca="1">IFERROR(INDEX(总课程表!J:J,MATCH($A47,总课程表!J:J,0)-1)&amp;CHAR(10)&amp;INDEX(总课程表!$A:$A,MATCH($A47,总课程表!J:J,0)-1),"")</f>
        <v>外语
七9</v>
      </c>
      <c r="K47" s="49" t="str">
        <f>IFERROR(INDEX(总课程表!K:K,MATCH($A47,总课程表!K:K,0)-1)&amp;CHAR(10)&amp;INDEX(总课程表!$A:$A,MATCH($A47,总课程表!K:K,0)-1),"")</f>
        <v>外语
七7</v>
      </c>
      <c r="L47" s="49" t="str">
        <f>IFERROR(INDEX(总课程表!L:L,MATCH($A47,总课程表!L:L,0)-1)&amp;CHAR(10)&amp;INDEX(总课程表!$A:$A,MATCH($A47,总课程表!L:L,0)-1),"")</f>
        <v/>
      </c>
      <c r="M47" s="50" t="str">
        <f>IFERROR(INDEX(总课程表!M:M,MATCH($A47,总课程表!M:M,0)-1)&amp;CHAR(10)&amp;INDEX(总课程表!$A:$A,MATCH($A47,总课程表!M:M,0)-1),"")</f>
        <v/>
      </c>
      <c r="N47" s="51" t="str">
        <f>IFERROR(INDEX(总课程表!N:N,MATCH($A47,总课程表!N:N,0)-1)&amp;CHAR(10)&amp;INDEX(总课程表!$A:$A,MATCH($A47,总课程表!N:N,0)-1),"")</f>
        <v/>
      </c>
      <c r="O47" s="49" t="str">
        <f>IFERROR(INDEX(总课程表!O:O,MATCH($A47,总课程表!O:O,0)-1)&amp;CHAR(10)&amp;INDEX(总课程表!$A:$A,MATCH($A47,总课程表!O:O,0)-1),"")</f>
        <v/>
      </c>
      <c r="P47" s="49" t="str">
        <f>IFERROR(INDEX(总课程表!P:P,MATCH($A47,总课程表!P:P,0)-1)&amp;CHAR(10)&amp;INDEX(总课程表!$A:$A,MATCH($A47,总课程表!P:P,0)-1),"")</f>
        <v/>
      </c>
      <c r="Q47" s="54" t="str">
        <f>IFERROR(INDEX(总课程表!Q:Q,MATCH($A47,总课程表!Q:Q,0)-1)&amp;CHAR(10)&amp;INDEX(总课程表!$A:$A,MATCH($A47,总课程表!Q:Q,0)-1),"")</f>
        <v/>
      </c>
      <c r="R47" s="51" t="str">
        <f ca="1">IFERROR(INDEX(总课程表!R:R,MATCH($A47,总课程表!R:R,0)-1)&amp;CHAR(10)&amp;INDEX(总课程表!$A:$A,MATCH($A47,总课程表!R:R,0)-1),"")</f>
        <v>外语
七7</v>
      </c>
      <c r="S47" s="49" t="str">
        <f>IFERROR(INDEX(总课程表!S:S,MATCH($A47,总课程表!S:S,0)-1)&amp;CHAR(10)&amp;INDEX(总课程表!$A:$A,MATCH($A47,总课程表!S:S,0)-1),"")</f>
        <v>外语
七9</v>
      </c>
      <c r="T47" s="49" t="str">
        <f>IFERROR(INDEX(总课程表!T:T,MATCH($A47,总课程表!T:T,0)-1)&amp;CHAR(10)&amp;INDEX(总课程表!$A:$A,MATCH($A47,总课程表!T:T,0)-1),"")</f>
        <v/>
      </c>
      <c r="U47" s="50" t="str">
        <f>IFERROR(INDEX(总课程表!U:U,MATCH($A47,总课程表!U:U,0)-1)&amp;CHAR(10)&amp;INDEX(总课程表!$A:$A,MATCH($A47,总课程表!U:U,0)-1),"")</f>
        <v/>
      </c>
      <c r="V47" s="51" t="str">
        <f>IFERROR(INDEX(总课程表!V:V,MATCH($A47,总课程表!V:V,0)-1)&amp;CHAR(10)&amp;INDEX(总课程表!$A:$A,MATCH($A47,总课程表!V:V,0)-1),"")</f>
        <v/>
      </c>
      <c r="W47" s="49" t="str">
        <f>IFERROR(INDEX(总课程表!W:W,MATCH($A47,总课程表!W:W,0)-1)&amp;CHAR(10)&amp;INDEX(总课程表!$A:$A,MATCH($A47,总课程表!W:W,0)-1),"")</f>
        <v/>
      </c>
      <c r="X47" s="49" t="str">
        <f t="array" ref="X47">IFERROR(IF(OR(A47=走班课),"选修",INDEX(总课程表!X:X,MATCH($A47,总课程表!X:X,0)-1)&amp;CHAR(10)&amp;INDEX(总课程表!$A:$A,MATCH($A47,总课程表!X:X,0)-1)),"")</f>
        <v/>
      </c>
      <c r="Y47" s="54" t="str">
        <f>IFERROR(INDEX(总课程表!Y:Y,MATCH($A47,总课程表!Y:Y,0)-1)&amp;CHAR(10)&amp;INDEX(总课程表!$A:$A,MATCH($A47,总课程表!Y:Y,0)-1),"")</f>
        <v/>
      </c>
      <c r="Z47" s="51" t="str">
        <f ca="1">IFERROR(INDEX(总课程表!Z:Z,MATCH($A47,总课程表!Z:Z,0)-1)&amp;CHAR(10)&amp;INDEX(总课程表!$A:$A,MATCH($A47,总课程表!Z:Z,0)-1),"")</f>
        <v>外语
七9</v>
      </c>
      <c r="AA47" s="49" t="str">
        <f>IFERROR(INDEX(总课程表!AA:AA,MATCH($A47,总课程表!AA:AA,0)-1)&amp;CHAR(10)&amp;INDEX(总课程表!$A:$A,MATCH($A47,总课程表!AA:AA,0)-1),"")</f>
        <v/>
      </c>
      <c r="AB47" s="49" t="str">
        <f>IFERROR(INDEX(总课程表!AB:AB,MATCH($A47,总课程表!AB:AB,0)-1)&amp;CHAR(10)&amp;INDEX(总课程表!$A:$A,MATCH($A47,总课程表!AB:AB,0)-1),"")</f>
        <v/>
      </c>
      <c r="AC47" s="50" t="str">
        <f>IFERROR(INDEX(总课程表!AC:AC,MATCH($A47,总课程表!AC:AC,0)-1)&amp;CHAR(10)&amp;INDEX(总课程表!$A:$A,MATCH($A47,总课程表!AC:AC,0)-1),"")</f>
        <v/>
      </c>
      <c r="AD47" s="51" t="str">
        <f>IFERROR(INDEX(总课程表!AD:AD,MATCH($A47,总课程表!AD:AD,0)-1)&amp;CHAR(10)&amp;INDEX(总课程表!$A:$A,MATCH($A47,总课程表!AD:AD,0)-1),"")</f>
        <v/>
      </c>
      <c r="AE47" s="49" t="str">
        <f>IFERROR(INDEX(总课程表!AE:AE,MATCH($A47,总课程表!AE:AE,0)-1)&amp;CHAR(10)&amp;INDEX(总课程表!$A:$A,MATCH($A47,总课程表!AE:AE,0)-1),"")</f>
        <v>外语
七7</v>
      </c>
      <c r="AF47" s="49" t="str">
        <f>IFERROR(INDEX(总课程表!AF:AF,MATCH($A47,总课程表!AF:AF,0)-1)&amp;CHAR(10)&amp;INDEX(总课程表!$A:$A,MATCH($A47,总课程表!AF:AF,0)-1),"")</f>
        <v/>
      </c>
      <c r="AG47" s="54" t="str">
        <f>IFERROR(INDEX(总课程表!AG:AG,MATCH($A47,总课程表!AG:AG,0)-1)&amp;CHAR(10)&amp;INDEX(总课程表!$A:$A,MATCH($A47,总课程表!AG:AG,0)-1),"")</f>
        <v/>
      </c>
      <c r="AH47" s="51" t="str">
        <f ca="1">IFERROR(INDEX(总课程表!AH:AH,MATCH($A47,总课程表!AH:AH,0)-1)&amp;CHAR(10)&amp;INDEX(总课程表!$A:$A,MATCH($A47,总课程表!AH:AH,0)-1),"")</f>
        <v>地校1
七7</v>
      </c>
      <c r="AI47" s="49" t="str">
        <f>IFERROR(INDEX(总课程表!AI:AI,MATCH($A47,总课程表!AI:AI,0)-1)&amp;CHAR(10)&amp;INDEX(总课程表!$A:$A,MATCH($A47,总课程表!AI:AI,0)-1),"")</f>
        <v/>
      </c>
      <c r="AJ47" s="49" t="str">
        <f>IFERROR(INDEX(总课程表!AJ:AJ,MATCH($A47,总课程表!AJ:AJ,0)-1)&amp;CHAR(10)&amp;INDEX(总课程表!$A:$A,MATCH($A47,总课程表!AJ:AJ,0)-1),"")</f>
        <v/>
      </c>
      <c r="AK47" s="50" t="str">
        <f>IFERROR(INDEX(总课程表!AK:AK,MATCH($A47,总课程表!AK:AK,0)-1)&amp;CHAR(10)&amp;INDEX(总课程表!$A:$A,MATCH($A47,总课程表!AK:AK,0)-1),"")</f>
        <v>地校1
七9</v>
      </c>
      <c r="AL47" s="51" t="str">
        <f>IFERROR(INDEX(总课程表!AL:AL,MATCH($A47,总课程表!AL:AL,0)-1)&amp;CHAR(10)&amp;INDEX(总课程表!$A:$A,MATCH($A47,总课程表!AL:AL,0)-1),"")</f>
        <v/>
      </c>
      <c r="AM47" s="49" t="str">
        <f>IFERROR(INDEX(总课程表!AM:AM,MATCH($A47,总课程表!AM:AM,0)-1)&amp;CHAR(10)&amp;INDEX(总课程表!$A:$A,MATCH($A47,总课程表!AM:AM,0)-1),"")</f>
        <v/>
      </c>
      <c r="AN47" s="49" t="str">
        <f>IFERROR(INDEX(总课程表!AN:AN,MATCH($A47,总课程表!AN:AN,0)-1)&amp;CHAR(10)&amp;INDEX(总课程表!$A:$A,MATCH($A47,总课程表!AN:AN,0)-1),"")</f>
        <v/>
      </c>
      <c r="AO47" s="54" t="str">
        <f>IFERROR(INDEX(总课程表!AO:AO,MATCH($A47,总课程表!AO:AO,0)-1)&amp;CHAR(10)&amp;INDEX(总课程表!$A:$A,MATCH($A47,总课程表!AO:AO,0)-1),"")</f>
        <v/>
      </c>
      <c r="AQ47" s="35" t="b">
        <f t="array" aca="1" ref="AQ47" ca="1">SUMPRODUCT((B47:AO47=教师总表0!B47:AO47)*1)=40</f>
        <v>1</v>
      </c>
      <c r="AR47" s="56" t="str">
        <f t="shared" si="2"/>
        <v>刘翩翩</v>
      </c>
      <c r="AS47" s="56" t="str">
        <f t="shared" si="2"/>
        <v>刘翩翩</v>
      </c>
      <c r="AT47" s="56" t="str">
        <f t="shared" si="2"/>
        <v>刘翩翩</v>
      </c>
      <c r="AU47" s="56" t="str">
        <f t="shared" si="2"/>
        <v>刘翩翩</v>
      </c>
      <c r="AV47" s="56" t="str">
        <f t="shared" si="2"/>
        <v>刘翩翩</v>
      </c>
    </row>
    <row r="48" spans="1:48" ht="22.6" customHeight="1" x14ac:dyDescent="0.15">
      <c r="A48" s="20" t="str">
        <f>教师安排!AI46</f>
        <v>刘永明</v>
      </c>
      <c r="B48" s="48" t="str">
        <f ca="1">IFERROR(INDEX(总课程表!B:B,MATCH($A48,总课程表!B:B,0)-1)&amp;CHAR(10)&amp;INDEX(总课程表!$A:$A,MATCH($A48,总课程表!B:B,0)-1),"")</f>
        <v/>
      </c>
      <c r="C48" s="49" t="str">
        <f>IFERROR(INDEX(总课程表!C:C,MATCH($A48,总课程表!C:C,0)-1)&amp;CHAR(10)&amp;INDEX(总课程表!$A:$A,MATCH($A48,总课程表!C:C,0)-1),"")</f>
        <v/>
      </c>
      <c r="D48" s="49" t="str">
        <f>IFERROR(INDEX(总课程表!D:D,MATCH($A48,总课程表!D:D,0)-1)&amp;CHAR(10)&amp;INDEX(总课程表!$A:$A,MATCH($A48,总课程表!D:D,0)-1),"")</f>
        <v/>
      </c>
      <c r="E48" s="50" t="str">
        <f>IFERROR(INDEX(总课程表!E:E,MATCH($A48,总课程表!E:E,0)-1)&amp;CHAR(10)&amp;INDEX(总课程表!$A:$A,MATCH($A48,总课程表!E:E,0)-1),"")</f>
        <v>历史
八9</v>
      </c>
      <c r="F48" s="51" t="str">
        <f>IFERROR(INDEX(总课程表!F:F,MATCH($A48,总课程表!F:F,0)-1)&amp;CHAR(10)&amp;INDEX(总课程表!$A:$A,MATCH($A48,总课程表!F:F,0)-1),"")</f>
        <v/>
      </c>
      <c r="G48" s="49" t="str">
        <f>IFERROR(INDEX(总课程表!G:G,MATCH($A48,总课程表!G:G,0)-1)&amp;CHAR(10)&amp;INDEX(总课程表!$A:$A,MATCH($A48,总课程表!G:G,0)-1),"")</f>
        <v>历史
九2</v>
      </c>
      <c r="H48" s="49" t="str">
        <f>IFERROR(INDEX(总课程表!H:H,MATCH($A48,总课程表!H:H,0)-1)&amp;CHAR(10)&amp;INDEX(总课程表!$A:$A,MATCH($A48,总课程表!H:H,0)-1),"")</f>
        <v>历史
九3</v>
      </c>
      <c r="I48" s="54" t="str">
        <f>IFERROR(INDEX(总课程表!I:I,MATCH($A48,总课程表!I:I,0)-1)&amp;CHAR(10)&amp;INDEX(总课程表!$A:$A,MATCH($A48,总课程表!I:I,0)-1),"")</f>
        <v/>
      </c>
      <c r="J48" s="51" t="str">
        <f ca="1">IFERROR(INDEX(总课程表!J:J,MATCH($A48,总课程表!J:J,0)-1)&amp;CHAR(10)&amp;INDEX(总课程表!$A:$A,MATCH($A48,总课程表!J:J,0)-1),"")</f>
        <v/>
      </c>
      <c r="K48" s="49" t="str">
        <f>IFERROR(INDEX(总课程表!K:K,MATCH($A48,总课程表!K:K,0)-1)&amp;CHAR(10)&amp;INDEX(总课程表!$A:$A,MATCH($A48,总课程表!K:K,0)-1),"")</f>
        <v/>
      </c>
      <c r="L48" s="49" t="str">
        <f>IFERROR(INDEX(总课程表!L:L,MATCH($A48,总课程表!L:L,0)-1)&amp;CHAR(10)&amp;INDEX(总课程表!$A:$A,MATCH($A48,总课程表!L:L,0)-1),"")</f>
        <v/>
      </c>
      <c r="M48" s="50" t="str">
        <f>IFERROR(INDEX(总课程表!M:M,MATCH($A48,总课程表!M:M,0)-1)&amp;CHAR(10)&amp;INDEX(总课程表!$A:$A,MATCH($A48,总课程表!M:M,0)-1),"")</f>
        <v>历史
七6</v>
      </c>
      <c r="N48" s="51" t="str">
        <f>IFERROR(INDEX(总课程表!N:N,MATCH($A48,总课程表!N:N,0)-1)&amp;CHAR(10)&amp;INDEX(总课程表!$A:$A,MATCH($A48,总课程表!N:N,0)-1),"")</f>
        <v/>
      </c>
      <c r="O48" s="49" t="str">
        <f>IFERROR(INDEX(总课程表!O:O,MATCH($A48,总课程表!O:O,0)-1)&amp;CHAR(10)&amp;INDEX(总课程表!$A:$A,MATCH($A48,总课程表!O:O,0)-1),"")</f>
        <v>历史
七5</v>
      </c>
      <c r="P48" s="49" t="str">
        <f>IFERROR(INDEX(总课程表!P:P,MATCH($A48,总课程表!P:P,0)-1)&amp;CHAR(10)&amp;INDEX(总课程表!$A:$A,MATCH($A48,总课程表!P:P,0)-1),"")</f>
        <v/>
      </c>
      <c r="Q48" s="54" t="str">
        <f>IFERROR(INDEX(总课程表!Q:Q,MATCH($A48,总课程表!Q:Q,0)-1)&amp;CHAR(10)&amp;INDEX(总课程表!$A:$A,MATCH($A48,总课程表!Q:Q,0)-1),"")</f>
        <v>历史
九11</v>
      </c>
      <c r="R48" s="51" t="str">
        <f ca="1">IFERROR(INDEX(总课程表!R:R,MATCH($A48,总课程表!R:R,0)-1)&amp;CHAR(10)&amp;INDEX(总课程表!$A:$A,MATCH($A48,总课程表!R:R,0)-1),"")</f>
        <v/>
      </c>
      <c r="S48" s="49" t="str">
        <f>IFERROR(INDEX(总课程表!S:S,MATCH($A48,总课程表!S:S,0)-1)&amp;CHAR(10)&amp;INDEX(总课程表!$A:$A,MATCH($A48,总课程表!S:S,0)-1),"")</f>
        <v/>
      </c>
      <c r="T48" s="49" t="str">
        <f>IFERROR(INDEX(总课程表!T:T,MATCH($A48,总课程表!T:T,0)-1)&amp;CHAR(10)&amp;INDEX(总课程表!$A:$A,MATCH($A48,总课程表!T:T,0)-1),"")</f>
        <v/>
      </c>
      <c r="U48" s="50" t="str">
        <f>IFERROR(INDEX(总课程表!U:U,MATCH($A48,总课程表!U:U,0)-1)&amp;CHAR(10)&amp;INDEX(总课程表!$A:$A,MATCH($A48,总课程表!U:U,0)-1),"")</f>
        <v/>
      </c>
      <c r="V48" s="51" t="str">
        <f>IFERROR(INDEX(总课程表!V:V,MATCH($A48,总课程表!V:V,0)-1)&amp;CHAR(10)&amp;INDEX(总课程表!$A:$A,MATCH($A48,总课程表!V:V,0)-1),"")</f>
        <v>历史
九11</v>
      </c>
      <c r="W48" s="49" t="str">
        <f>IFERROR(INDEX(总课程表!W:W,MATCH($A48,总课程表!W:W,0)-1)&amp;CHAR(10)&amp;INDEX(总课程表!$A:$A,MATCH($A48,总课程表!W:W,0)-1),"")</f>
        <v/>
      </c>
      <c r="X48" s="49" t="str">
        <f t="array" ref="X48">IFERROR(IF(OR(A48=走班课),"选修",INDEX(总课程表!X:X,MATCH($A48,总课程表!X:X,0)-1)&amp;CHAR(10)&amp;INDEX(总课程表!$A:$A,MATCH($A48,总课程表!X:X,0)-1)),"")</f>
        <v>历史
九3</v>
      </c>
      <c r="Y48" s="54" t="str">
        <f>IFERROR(INDEX(总课程表!Y:Y,MATCH($A48,总课程表!Y:Y,0)-1)&amp;CHAR(10)&amp;INDEX(总课程表!$A:$A,MATCH($A48,总课程表!Y:Y,0)-1),"")</f>
        <v/>
      </c>
      <c r="Z48" s="51" t="str">
        <f ca="1">IFERROR(INDEX(总课程表!Z:Z,MATCH($A48,总课程表!Z:Z,0)-1)&amp;CHAR(10)&amp;INDEX(总课程表!$A:$A,MATCH($A48,总课程表!Z:Z,0)-1),"")</f>
        <v/>
      </c>
      <c r="AA48" s="49" t="str">
        <f>IFERROR(INDEX(总课程表!AA:AA,MATCH($A48,总课程表!AA:AA,0)-1)&amp;CHAR(10)&amp;INDEX(总课程表!$A:$A,MATCH($A48,总课程表!AA:AA,0)-1),"")</f>
        <v/>
      </c>
      <c r="AB48" s="49" t="str">
        <f>IFERROR(INDEX(总课程表!AB:AB,MATCH($A48,总课程表!AB:AB,0)-1)&amp;CHAR(10)&amp;INDEX(总课程表!$A:$A,MATCH($A48,总课程表!AB:AB,0)-1),"")</f>
        <v>历史
七6</v>
      </c>
      <c r="AC48" s="50" t="str">
        <f>IFERROR(INDEX(总课程表!AC:AC,MATCH($A48,总课程表!AC:AC,0)-1)&amp;CHAR(10)&amp;INDEX(总课程表!$A:$A,MATCH($A48,总课程表!AC:AC,0)-1),"")</f>
        <v>历史
九2</v>
      </c>
      <c r="AD48" s="51" t="str">
        <f>IFERROR(INDEX(总课程表!AD:AD,MATCH($A48,总课程表!AD:AD,0)-1)&amp;CHAR(10)&amp;INDEX(总课程表!$A:$A,MATCH($A48,总课程表!AD:AD,0)-1),"")</f>
        <v/>
      </c>
      <c r="AE48" s="49" t="str">
        <f>IFERROR(INDEX(总课程表!AE:AE,MATCH($A48,总课程表!AE:AE,0)-1)&amp;CHAR(10)&amp;INDEX(总课程表!$A:$A,MATCH($A48,总课程表!AE:AE,0)-1),"")</f>
        <v>历史
九11</v>
      </c>
      <c r="AF48" s="49" t="str">
        <f>IFERROR(INDEX(总课程表!AF:AF,MATCH($A48,总课程表!AF:AF,0)-1)&amp;CHAR(10)&amp;INDEX(总课程表!$A:$A,MATCH($A48,总课程表!AF:AF,0)-1),"")</f>
        <v/>
      </c>
      <c r="AG48" s="54" t="str">
        <f>IFERROR(INDEX(总课程表!AG:AG,MATCH($A48,总课程表!AG:AG,0)-1)&amp;CHAR(10)&amp;INDEX(总课程表!$A:$A,MATCH($A48,总课程表!AG:AG,0)-1),"")</f>
        <v>历史
九3</v>
      </c>
      <c r="AH48" s="51" t="str">
        <f ca="1">IFERROR(INDEX(总课程表!AH:AH,MATCH($A48,总课程表!AH:AH,0)-1)&amp;CHAR(10)&amp;INDEX(总课程表!$A:$A,MATCH($A48,总课程表!AH:AH,0)-1),"")</f>
        <v/>
      </c>
      <c r="AI48" s="49" t="str">
        <f>IFERROR(INDEX(总课程表!AI:AI,MATCH($A48,总课程表!AI:AI,0)-1)&amp;CHAR(10)&amp;INDEX(总课程表!$A:$A,MATCH($A48,总课程表!AI:AI,0)-1),"")</f>
        <v/>
      </c>
      <c r="AJ48" s="49" t="str">
        <f>IFERROR(INDEX(总课程表!AJ:AJ,MATCH($A48,总课程表!AJ:AJ,0)-1)&amp;CHAR(10)&amp;INDEX(总课程表!$A:$A,MATCH($A48,总课程表!AJ:AJ,0)-1),"")</f>
        <v>历史
八9</v>
      </c>
      <c r="AK48" s="50" t="str">
        <f>IFERROR(INDEX(总课程表!AK:AK,MATCH($A48,总课程表!AK:AK,0)-1)&amp;CHAR(10)&amp;INDEX(总课程表!$A:$A,MATCH($A48,总课程表!AK:AK,0)-1),"")</f>
        <v/>
      </c>
      <c r="AL48" s="51" t="str">
        <f>IFERROR(INDEX(总课程表!AL:AL,MATCH($A48,总课程表!AL:AL,0)-1)&amp;CHAR(10)&amp;INDEX(总课程表!$A:$A,MATCH($A48,总课程表!AL:AL,0)-1),"")</f>
        <v/>
      </c>
      <c r="AM48" s="49" t="str">
        <f>IFERROR(INDEX(总课程表!AM:AM,MATCH($A48,总课程表!AM:AM,0)-1)&amp;CHAR(10)&amp;INDEX(总课程表!$A:$A,MATCH($A48,总课程表!AM:AM,0)-1),"")</f>
        <v>历史
七5</v>
      </c>
      <c r="AN48" s="49" t="str">
        <f>IFERROR(INDEX(总课程表!AN:AN,MATCH($A48,总课程表!AN:AN,0)-1)&amp;CHAR(10)&amp;INDEX(总课程表!$A:$A,MATCH($A48,总课程表!AN:AN,0)-1),"")</f>
        <v/>
      </c>
      <c r="AO48" s="54" t="str">
        <f>IFERROR(INDEX(总课程表!AO:AO,MATCH($A48,总课程表!AO:AO,0)-1)&amp;CHAR(10)&amp;INDEX(总课程表!$A:$A,MATCH($A48,总课程表!AO:AO,0)-1),"")</f>
        <v>历史
九2</v>
      </c>
      <c r="AQ48" s="35" t="b">
        <f t="array" aca="1" ref="AQ48" ca="1">SUMPRODUCT((B48:AO48=教师总表0!B48:AO48)*1)=40</f>
        <v>1</v>
      </c>
      <c r="AR48" s="56" t="str">
        <f t="shared" si="2"/>
        <v>刘永明</v>
      </c>
      <c r="AS48" s="56" t="str">
        <f t="shared" si="2"/>
        <v>刘永明</v>
      </c>
      <c r="AT48" s="56" t="str">
        <f t="shared" si="2"/>
        <v>刘永明</v>
      </c>
      <c r="AU48" s="56" t="str">
        <f t="shared" si="2"/>
        <v>刘永明</v>
      </c>
      <c r="AV48" s="56" t="str">
        <f t="shared" si="2"/>
        <v>刘永明</v>
      </c>
    </row>
    <row r="49" spans="1:48" ht="22.6" customHeight="1" x14ac:dyDescent="0.15">
      <c r="A49" s="20" t="str">
        <f>教师安排!AI47</f>
        <v>卢晓东</v>
      </c>
      <c r="B49" s="48" t="str">
        <f ca="1">IFERROR(INDEX(总课程表!B:B,MATCH($A49,总课程表!B:B,0)-1)&amp;CHAR(10)&amp;INDEX(总课程表!$A:$A,MATCH($A49,总课程表!B:B,0)-1),"")</f>
        <v/>
      </c>
      <c r="C49" s="49" t="str">
        <f>IFERROR(INDEX(总课程表!C:C,MATCH($A49,总课程表!C:C,0)-1)&amp;CHAR(10)&amp;INDEX(总课程表!$A:$A,MATCH($A49,总课程表!C:C,0)-1),"")</f>
        <v/>
      </c>
      <c r="D49" s="49" t="str">
        <f>IFERROR(INDEX(总课程表!D:D,MATCH($A49,总课程表!D:D,0)-1)&amp;CHAR(10)&amp;INDEX(总课程表!$A:$A,MATCH($A49,总课程表!D:D,0)-1),"")</f>
        <v/>
      </c>
      <c r="E49" s="50" t="str">
        <f>IFERROR(INDEX(总课程表!E:E,MATCH($A49,总课程表!E:E,0)-1)&amp;CHAR(10)&amp;INDEX(总课程表!$A:$A,MATCH($A49,总课程表!E:E,0)-1),"")</f>
        <v/>
      </c>
      <c r="F49" s="51" t="str">
        <f>IFERROR(INDEX(总课程表!F:F,MATCH($A49,总课程表!F:F,0)-1)&amp;CHAR(10)&amp;INDEX(总课程表!$A:$A,MATCH($A49,总课程表!F:F,0)-1),"")</f>
        <v/>
      </c>
      <c r="G49" s="49" t="str">
        <f>IFERROR(INDEX(总课程表!G:G,MATCH($A49,总课程表!G:G,0)-1)&amp;CHAR(10)&amp;INDEX(总课程表!$A:$A,MATCH($A49,总课程表!G:G,0)-1),"")</f>
        <v/>
      </c>
      <c r="H49" s="49" t="str">
        <f>IFERROR(INDEX(总课程表!H:H,MATCH($A49,总课程表!H:H,0)-1)&amp;CHAR(10)&amp;INDEX(总课程表!$A:$A,MATCH($A49,总课程表!H:H,0)-1),"")</f>
        <v>地校1
七8</v>
      </c>
      <c r="I49" s="54" t="str">
        <f>IFERROR(INDEX(总课程表!I:I,MATCH($A49,总课程表!I:I,0)-1)&amp;CHAR(10)&amp;INDEX(总课程表!$A:$A,MATCH($A49,总课程表!I:I,0)-1),"")</f>
        <v/>
      </c>
      <c r="J49" s="51" t="str">
        <f ca="1">IFERROR(INDEX(总课程表!J:J,MATCH($A49,总课程表!J:J,0)-1)&amp;CHAR(10)&amp;INDEX(总课程表!$A:$A,MATCH($A49,总课程表!J:J,0)-1),"")</f>
        <v/>
      </c>
      <c r="K49" s="49" t="str">
        <f>IFERROR(INDEX(总课程表!K:K,MATCH($A49,总课程表!K:K,0)-1)&amp;CHAR(10)&amp;INDEX(总课程表!$A:$A,MATCH($A49,总课程表!K:K,0)-1),"")</f>
        <v/>
      </c>
      <c r="L49" s="49" t="str">
        <f>IFERROR(INDEX(总课程表!L:L,MATCH($A49,总课程表!L:L,0)-1)&amp;CHAR(10)&amp;INDEX(总课程表!$A:$A,MATCH($A49,总课程表!L:L,0)-1),"")</f>
        <v/>
      </c>
      <c r="M49" s="50" t="str">
        <f>IFERROR(INDEX(总课程表!M:M,MATCH($A49,总课程表!M:M,0)-1)&amp;CHAR(10)&amp;INDEX(总课程表!$A:$A,MATCH($A49,总课程表!M:M,0)-1),"")</f>
        <v>外语
七8</v>
      </c>
      <c r="N49" s="51" t="str">
        <f>IFERROR(INDEX(总课程表!N:N,MATCH($A49,总课程表!N:N,0)-1)&amp;CHAR(10)&amp;INDEX(总课程表!$A:$A,MATCH($A49,总课程表!N:N,0)-1),"")</f>
        <v/>
      </c>
      <c r="O49" s="49" t="str">
        <f>IFERROR(INDEX(总课程表!O:O,MATCH($A49,总课程表!O:O,0)-1)&amp;CHAR(10)&amp;INDEX(总课程表!$A:$A,MATCH($A49,总课程表!O:O,0)-1),"")</f>
        <v/>
      </c>
      <c r="P49" s="49" t="str">
        <f>IFERROR(INDEX(总课程表!P:P,MATCH($A49,总课程表!P:P,0)-1)&amp;CHAR(10)&amp;INDEX(总课程表!$A:$A,MATCH($A49,总课程表!P:P,0)-1),"")</f>
        <v/>
      </c>
      <c r="Q49" s="54" t="str">
        <f>IFERROR(INDEX(总课程表!Q:Q,MATCH($A49,总课程表!Q:Q,0)-1)&amp;CHAR(10)&amp;INDEX(总课程表!$A:$A,MATCH($A49,总课程表!Q:Q,0)-1),"")</f>
        <v/>
      </c>
      <c r="R49" s="51" t="str">
        <f ca="1">IFERROR(INDEX(总课程表!R:R,MATCH($A49,总课程表!R:R,0)-1)&amp;CHAR(10)&amp;INDEX(总课程表!$A:$A,MATCH($A49,总课程表!R:R,0)-1),"")</f>
        <v>外语
七8</v>
      </c>
      <c r="S49" s="49" t="str">
        <f>IFERROR(INDEX(总课程表!S:S,MATCH($A49,总课程表!S:S,0)-1)&amp;CHAR(10)&amp;INDEX(总课程表!$A:$A,MATCH($A49,总课程表!S:S,0)-1),"")</f>
        <v/>
      </c>
      <c r="T49" s="49" t="str">
        <f>IFERROR(INDEX(总课程表!T:T,MATCH($A49,总课程表!T:T,0)-1)&amp;CHAR(10)&amp;INDEX(总课程表!$A:$A,MATCH($A49,总课程表!T:T,0)-1),"")</f>
        <v/>
      </c>
      <c r="U49" s="50" t="str">
        <f>IFERROR(INDEX(总课程表!U:U,MATCH($A49,总课程表!U:U,0)-1)&amp;CHAR(10)&amp;INDEX(总课程表!$A:$A,MATCH($A49,总课程表!U:U,0)-1),"")</f>
        <v/>
      </c>
      <c r="V49" s="51" t="str">
        <f>IFERROR(INDEX(总课程表!V:V,MATCH($A49,总课程表!V:V,0)-1)&amp;CHAR(10)&amp;INDEX(总课程表!$A:$A,MATCH($A49,总课程表!V:V,0)-1),"")</f>
        <v/>
      </c>
      <c r="W49" s="49" t="str">
        <f>IFERROR(INDEX(总课程表!W:W,MATCH($A49,总课程表!W:W,0)-1)&amp;CHAR(10)&amp;INDEX(总课程表!$A:$A,MATCH($A49,总课程表!W:W,0)-1),"")</f>
        <v/>
      </c>
      <c r="X49" s="49" t="str">
        <f t="array" ref="X49">IFERROR(IF(OR(A49=走班课),"选修",INDEX(总课程表!X:X,MATCH($A49,总课程表!X:X,0)-1)&amp;CHAR(10)&amp;INDEX(总课程表!$A:$A,MATCH($A49,总课程表!X:X,0)-1)),"")</f>
        <v/>
      </c>
      <c r="Y49" s="54" t="str">
        <f>IFERROR(INDEX(总课程表!Y:Y,MATCH($A49,总课程表!Y:Y,0)-1)&amp;CHAR(10)&amp;INDEX(总课程表!$A:$A,MATCH($A49,总课程表!Y:Y,0)-1),"")</f>
        <v/>
      </c>
      <c r="Z49" s="51" t="str">
        <f ca="1">IFERROR(INDEX(总课程表!Z:Z,MATCH($A49,总课程表!Z:Z,0)-1)&amp;CHAR(10)&amp;INDEX(总课程表!$A:$A,MATCH($A49,总课程表!Z:Z,0)-1),"")</f>
        <v/>
      </c>
      <c r="AA49" s="49" t="str">
        <f>IFERROR(INDEX(总课程表!AA:AA,MATCH($A49,总课程表!AA:AA,0)-1)&amp;CHAR(10)&amp;INDEX(总课程表!$A:$A,MATCH($A49,总课程表!AA:AA,0)-1),"")</f>
        <v/>
      </c>
      <c r="AB49" s="49" t="str">
        <f>IFERROR(INDEX(总课程表!AB:AB,MATCH($A49,总课程表!AB:AB,0)-1)&amp;CHAR(10)&amp;INDEX(总课程表!$A:$A,MATCH($A49,总课程表!AB:AB,0)-1),"")</f>
        <v/>
      </c>
      <c r="AC49" s="50" t="str">
        <f>IFERROR(INDEX(总课程表!AC:AC,MATCH($A49,总课程表!AC:AC,0)-1)&amp;CHAR(10)&amp;INDEX(总课程表!$A:$A,MATCH($A49,总课程表!AC:AC,0)-1),"")</f>
        <v/>
      </c>
      <c r="AD49" s="51" t="str">
        <f>IFERROR(INDEX(总课程表!AD:AD,MATCH($A49,总课程表!AD:AD,0)-1)&amp;CHAR(10)&amp;INDEX(总课程表!$A:$A,MATCH($A49,总课程表!AD:AD,0)-1),"")</f>
        <v/>
      </c>
      <c r="AE49" s="49" t="str">
        <f>IFERROR(INDEX(总课程表!AE:AE,MATCH($A49,总课程表!AE:AE,0)-1)&amp;CHAR(10)&amp;INDEX(总课程表!$A:$A,MATCH($A49,总课程表!AE:AE,0)-1),"")</f>
        <v>外语
七8</v>
      </c>
      <c r="AF49" s="49" t="str">
        <f>IFERROR(INDEX(总课程表!AF:AF,MATCH($A49,总课程表!AF:AF,0)-1)&amp;CHAR(10)&amp;INDEX(总课程表!$A:$A,MATCH($A49,总课程表!AF:AF,0)-1),"")</f>
        <v/>
      </c>
      <c r="AG49" s="54" t="str">
        <f>IFERROR(INDEX(总课程表!AG:AG,MATCH($A49,总课程表!AG:AG,0)-1)&amp;CHAR(10)&amp;INDEX(总课程表!$A:$A,MATCH($A49,总课程表!AG:AG,0)-1),"")</f>
        <v/>
      </c>
      <c r="AH49" s="51" t="str">
        <f ca="1">IFERROR(INDEX(总课程表!AH:AH,MATCH($A49,总课程表!AH:AH,0)-1)&amp;CHAR(10)&amp;INDEX(总课程表!$A:$A,MATCH($A49,总课程表!AH:AH,0)-1),"")</f>
        <v>外语
七8</v>
      </c>
      <c r="AI49" s="49" t="str">
        <f>IFERROR(INDEX(总课程表!AI:AI,MATCH($A49,总课程表!AI:AI,0)-1)&amp;CHAR(10)&amp;INDEX(总课程表!$A:$A,MATCH($A49,总课程表!AI:AI,0)-1),"")</f>
        <v/>
      </c>
      <c r="AJ49" s="49" t="str">
        <f>IFERROR(INDEX(总课程表!AJ:AJ,MATCH($A49,总课程表!AJ:AJ,0)-1)&amp;CHAR(10)&amp;INDEX(总课程表!$A:$A,MATCH($A49,总课程表!AJ:AJ,0)-1),"")</f>
        <v/>
      </c>
      <c r="AK49" s="50" t="str">
        <f>IFERROR(INDEX(总课程表!AK:AK,MATCH($A49,总课程表!AK:AK,0)-1)&amp;CHAR(10)&amp;INDEX(总课程表!$A:$A,MATCH($A49,总课程表!AK:AK,0)-1),"")</f>
        <v/>
      </c>
      <c r="AL49" s="51" t="str">
        <f>IFERROR(INDEX(总课程表!AL:AL,MATCH($A49,总课程表!AL:AL,0)-1)&amp;CHAR(10)&amp;INDEX(总课程表!$A:$A,MATCH($A49,总课程表!AL:AL,0)-1),"")</f>
        <v/>
      </c>
      <c r="AM49" s="49" t="str">
        <f>IFERROR(INDEX(总课程表!AM:AM,MATCH($A49,总课程表!AM:AM,0)-1)&amp;CHAR(10)&amp;INDEX(总课程表!$A:$A,MATCH($A49,总课程表!AM:AM,0)-1),"")</f>
        <v/>
      </c>
      <c r="AN49" s="49" t="str">
        <f>IFERROR(INDEX(总课程表!AN:AN,MATCH($A49,总课程表!AN:AN,0)-1)&amp;CHAR(10)&amp;INDEX(总课程表!$A:$A,MATCH($A49,总课程表!AN:AN,0)-1),"")</f>
        <v/>
      </c>
      <c r="AO49" s="54" t="str">
        <f>IFERROR(INDEX(总课程表!AO:AO,MATCH($A49,总课程表!AO:AO,0)-1)&amp;CHAR(10)&amp;INDEX(总课程表!$A:$A,MATCH($A49,总课程表!AO:AO,0)-1),"")</f>
        <v/>
      </c>
      <c r="AQ49" s="35" t="b">
        <f t="array" aca="1" ref="AQ49" ca="1">SUMPRODUCT((B49:AO49=教师总表0!B49:AO49)*1)=40</f>
        <v>1</v>
      </c>
      <c r="AR49" s="56" t="str">
        <f t="shared" si="2"/>
        <v>卢晓东</v>
      </c>
      <c r="AS49" s="56" t="str">
        <f t="shared" si="2"/>
        <v>卢晓东</v>
      </c>
      <c r="AT49" s="56" t="str">
        <f t="shared" si="2"/>
        <v>卢晓东</v>
      </c>
      <c r="AU49" s="56" t="str">
        <f t="shared" si="2"/>
        <v>卢晓东</v>
      </c>
      <c r="AV49" s="56" t="str">
        <f t="shared" si="2"/>
        <v>卢晓东</v>
      </c>
    </row>
    <row r="50" spans="1:48" ht="22.6" customHeight="1" x14ac:dyDescent="0.15">
      <c r="A50" s="20" t="str">
        <f>教师安排!AI48</f>
        <v>陆俊</v>
      </c>
      <c r="B50" s="48" t="str">
        <f ca="1">IFERROR(INDEX(总课程表!B:B,MATCH($A50,总课程表!B:B,0)-1)&amp;CHAR(10)&amp;INDEX(总课程表!$A:$A,MATCH($A50,总课程表!B:B,0)-1),"")</f>
        <v/>
      </c>
      <c r="C50" s="49" t="str">
        <f>IFERROR(INDEX(总课程表!C:C,MATCH($A50,总课程表!C:C,0)-1)&amp;CHAR(10)&amp;INDEX(总课程表!$A:$A,MATCH($A50,总课程表!C:C,0)-1),"")</f>
        <v/>
      </c>
      <c r="D50" s="49" t="str">
        <f>IFERROR(INDEX(总课程表!D:D,MATCH($A50,总课程表!D:D,0)-1)&amp;CHAR(10)&amp;INDEX(总课程表!$A:$A,MATCH($A50,总课程表!D:D,0)-1),"")</f>
        <v/>
      </c>
      <c r="E50" s="50" t="str">
        <f>IFERROR(INDEX(总课程表!E:E,MATCH($A50,总课程表!E:E,0)-1)&amp;CHAR(10)&amp;INDEX(总课程表!$A:$A,MATCH($A50,总课程表!E:E,0)-1),"")</f>
        <v/>
      </c>
      <c r="F50" s="51" t="str">
        <f>IFERROR(INDEX(总课程表!F:F,MATCH($A50,总课程表!F:F,0)-1)&amp;CHAR(10)&amp;INDEX(总课程表!$A:$A,MATCH($A50,总课程表!F:F,0)-1),"")</f>
        <v/>
      </c>
      <c r="G50" s="49" t="str">
        <f>IFERROR(INDEX(总课程表!G:G,MATCH($A50,总课程表!G:G,0)-1)&amp;CHAR(10)&amp;INDEX(总课程表!$A:$A,MATCH($A50,总课程表!G:G,0)-1),"")</f>
        <v/>
      </c>
      <c r="H50" s="49" t="str">
        <f>IFERROR(INDEX(总课程表!H:H,MATCH($A50,总课程表!H:H,0)-1)&amp;CHAR(10)&amp;INDEX(总课程表!$A:$A,MATCH($A50,总课程表!H:H,0)-1),"")</f>
        <v>物理
八1</v>
      </c>
      <c r="I50" s="54" t="str">
        <f>IFERROR(INDEX(总课程表!I:I,MATCH($A50,总课程表!I:I,0)-1)&amp;CHAR(10)&amp;INDEX(总课程表!$A:$A,MATCH($A50,总课程表!I:I,0)-1),"")</f>
        <v/>
      </c>
      <c r="J50" s="51" t="str">
        <f ca="1">IFERROR(INDEX(总课程表!J:J,MATCH($A50,总课程表!J:J,0)-1)&amp;CHAR(10)&amp;INDEX(总课程表!$A:$A,MATCH($A50,总课程表!J:J,0)-1),"")</f>
        <v/>
      </c>
      <c r="K50" s="49" t="str">
        <f>IFERROR(INDEX(总课程表!K:K,MATCH($A50,总课程表!K:K,0)-1)&amp;CHAR(10)&amp;INDEX(总课程表!$A:$A,MATCH($A50,总课程表!K:K,0)-1),"")</f>
        <v/>
      </c>
      <c r="L50" s="49" t="str">
        <f>IFERROR(INDEX(总课程表!L:L,MATCH($A50,总课程表!L:L,0)-1)&amp;CHAR(10)&amp;INDEX(总课程表!$A:$A,MATCH($A50,总课程表!L:L,0)-1),"")</f>
        <v/>
      </c>
      <c r="M50" s="50" t="str">
        <f>IFERROR(INDEX(总课程表!M:M,MATCH($A50,总课程表!M:M,0)-1)&amp;CHAR(10)&amp;INDEX(总课程表!$A:$A,MATCH($A50,总课程表!M:M,0)-1),"")</f>
        <v/>
      </c>
      <c r="N50" s="51" t="str">
        <f>IFERROR(INDEX(总课程表!N:N,MATCH($A50,总课程表!N:N,0)-1)&amp;CHAR(10)&amp;INDEX(总课程表!$A:$A,MATCH($A50,总课程表!N:N,0)-1),"")</f>
        <v/>
      </c>
      <c r="O50" s="49" t="str">
        <f>IFERROR(INDEX(总课程表!O:O,MATCH($A50,总课程表!O:O,0)-1)&amp;CHAR(10)&amp;INDEX(总课程表!$A:$A,MATCH($A50,总课程表!O:O,0)-1),"")</f>
        <v/>
      </c>
      <c r="P50" s="49" t="str">
        <f>IFERROR(INDEX(总课程表!P:P,MATCH($A50,总课程表!P:P,0)-1)&amp;CHAR(10)&amp;INDEX(总课程表!$A:$A,MATCH($A50,总课程表!P:P,0)-1),"")</f>
        <v/>
      </c>
      <c r="Q50" s="54" t="str">
        <f>IFERROR(INDEX(总课程表!Q:Q,MATCH($A50,总课程表!Q:Q,0)-1)&amp;CHAR(10)&amp;INDEX(总课程表!$A:$A,MATCH($A50,总课程表!Q:Q,0)-1),"")</f>
        <v/>
      </c>
      <c r="R50" s="51" t="str">
        <f ca="1">IFERROR(INDEX(总课程表!R:R,MATCH($A50,总课程表!R:R,0)-1)&amp;CHAR(10)&amp;INDEX(总课程表!$A:$A,MATCH($A50,总课程表!R:R,0)-1),"")</f>
        <v/>
      </c>
      <c r="S50" s="49" t="str">
        <f>IFERROR(INDEX(总课程表!S:S,MATCH($A50,总课程表!S:S,0)-1)&amp;CHAR(10)&amp;INDEX(总课程表!$A:$A,MATCH($A50,总课程表!S:S,0)-1),"")</f>
        <v>物理
八1</v>
      </c>
      <c r="T50" s="49" t="str">
        <f>IFERROR(INDEX(总课程表!T:T,MATCH($A50,总课程表!T:T,0)-1)&amp;CHAR(10)&amp;INDEX(总课程表!$A:$A,MATCH($A50,总课程表!T:T,0)-1),"")</f>
        <v/>
      </c>
      <c r="U50" s="50" t="str">
        <f>IFERROR(INDEX(总课程表!U:U,MATCH($A50,总课程表!U:U,0)-1)&amp;CHAR(10)&amp;INDEX(总课程表!$A:$A,MATCH($A50,总课程表!U:U,0)-1),"")</f>
        <v/>
      </c>
      <c r="V50" s="51" t="str">
        <f>IFERROR(INDEX(总课程表!V:V,MATCH($A50,总课程表!V:V,0)-1)&amp;CHAR(10)&amp;INDEX(总课程表!$A:$A,MATCH($A50,总课程表!V:V,0)-1),"")</f>
        <v/>
      </c>
      <c r="W50" s="49" t="str">
        <f>IFERROR(INDEX(总课程表!W:W,MATCH($A50,总课程表!W:W,0)-1)&amp;CHAR(10)&amp;INDEX(总课程表!$A:$A,MATCH($A50,总课程表!W:W,0)-1),"")</f>
        <v/>
      </c>
      <c r="X50" s="49" t="str">
        <f t="array" ref="X50">IFERROR(IF(OR(A50=走班课),"选修",INDEX(总课程表!X:X,MATCH($A50,总课程表!X:X,0)-1)&amp;CHAR(10)&amp;INDEX(总课程表!$A:$A,MATCH($A50,总课程表!X:X,0)-1)),"")</f>
        <v/>
      </c>
      <c r="Y50" s="54" t="str">
        <f>IFERROR(INDEX(总课程表!Y:Y,MATCH($A50,总课程表!Y:Y,0)-1)&amp;CHAR(10)&amp;INDEX(总课程表!$A:$A,MATCH($A50,总课程表!Y:Y,0)-1),"")</f>
        <v/>
      </c>
      <c r="Z50" s="51" t="str">
        <f ca="1">IFERROR(INDEX(总课程表!Z:Z,MATCH($A50,总课程表!Z:Z,0)-1)&amp;CHAR(10)&amp;INDEX(总课程表!$A:$A,MATCH($A50,总课程表!Z:Z,0)-1),"")</f>
        <v/>
      </c>
      <c r="AA50" s="49" t="str">
        <f>IFERROR(INDEX(总课程表!AA:AA,MATCH($A50,总课程表!AA:AA,0)-1)&amp;CHAR(10)&amp;INDEX(总课程表!$A:$A,MATCH($A50,总课程表!AA:AA,0)-1),"")</f>
        <v/>
      </c>
      <c r="AB50" s="49" t="str">
        <f>IFERROR(INDEX(总课程表!AB:AB,MATCH($A50,总课程表!AB:AB,0)-1)&amp;CHAR(10)&amp;INDEX(总课程表!$A:$A,MATCH($A50,总课程表!AB:AB,0)-1),"")</f>
        <v/>
      </c>
      <c r="AC50" s="50" t="str">
        <f>IFERROR(INDEX(总课程表!AC:AC,MATCH($A50,总课程表!AC:AC,0)-1)&amp;CHAR(10)&amp;INDEX(总课程表!$A:$A,MATCH($A50,总课程表!AC:AC,0)-1),"")</f>
        <v/>
      </c>
      <c r="AD50" s="51" t="str">
        <f>IFERROR(INDEX(总课程表!AD:AD,MATCH($A50,总课程表!AD:AD,0)-1)&amp;CHAR(10)&amp;INDEX(总课程表!$A:$A,MATCH($A50,总课程表!AD:AD,0)-1),"")</f>
        <v/>
      </c>
      <c r="AE50" s="49" t="str">
        <f>IFERROR(INDEX(总课程表!AE:AE,MATCH($A50,总课程表!AE:AE,0)-1)&amp;CHAR(10)&amp;INDEX(总课程表!$A:$A,MATCH($A50,总课程表!AE:AE,0)-1),"")</f>
        <v/>
      </c>
      <c r="AF50" s="49" t="str">
        <f>IFERROR(INDEX(总课程表!AF:AF,MATCH($A50,总课程表!AF:AF,0)-1)&amp;CHAR(10)&amp;INDEX(总课程表!$A:$A,MATCH($A50,总课程表!AF:AF,0)-1),"")</f>
        <v/>
      </c>
      <c r="AG50" s="54" t="str">
        <f>IFERROR(INDEX(总课程表!AG:AG,MATCH($A50,总课程表!AG:AG,0)-1)&amp;CHAR(10)&amp;INDEX(总课程表!$A:$A,MATCH($A50,总课程表!AG:AG,0)-1),"")</f>
        <v/>
      </c>
      <c r="AH50" s="51" t="str">
        <f ca="1">IFERROR(INDEX(总课程表!AH:AH,MATCH($A50,总课程表!AH:AH,0)-1)&amp;CHAR(10)&amp;INDEX(总课程表!$A:$A,MATCH($A50,总课程表!AH:AH,0)-1),"")</f>
        <v/>
      </c>
      <c r="AI50" s="49" t="str">
        <f>IFERROR(INDEX(总课程表!AI:AI,MATCH($A50,总课程表!AI:AI,0)-1)&amp;CHAR(10)&amp;INDEX(总课程表!$A:$A,MATCH($A50,总课程表!AI:AI,0)-1),"")</f>
        <v/>
      </c>
      <c r="AJ50" s="49" t="str">
        <f>IFERROR(INDEX(总课程表!AJ:AJ,MATCH($A50,总课程表!AJ:AJ,0)-1)&amp;CHAR(10)&amp;INDEX(总课程表!$A:$A,MATCH($A50,总课程表!AJ:AJ,0)-1),"")</f>
        <v/>
      </c>
      <c r="AK50" s="50" t="str">
        <f>IFERROR(INDEX(总课程表!AK:AK,MATCH($A50,总课程表!AK:AK,0)-1)&amp;CHAR(10)&amp;INDEX(总课程表!$A:$A,MATCH($A50,总课程表!AK:AK,0)-1),"")</f>
        <v/>
      </c>
      <c r="AL50" s="51" t="str">
        <f>IFERROR(INDEX(总课程表!AL:AL,MATCH($A50,总课程表!AL:AL,0)-1)&amp;CHAR(10)&amp;INDEX(总课程表!$A:$A,MATCH($A50,总课程表!AL:AL,0)-1),"")</f>
        <v>物理
八1</v>
      </c>
      <c r="AM50" s="49" t="str">
        <f>IFERROR(INDEX(总课程表!AM:AM,MATCH($A50,总课程表!AM:AM,0)-1)&amp;CHAR(10)&amp;INDEX(总课程表!$A:$A,MATCH($A50,总课程表!AM:AM,0)-1),"")</f>
        <v/>
      </c>
      <c r="AN50" s="49" t="str">
        <f>IFERROR(INDEX(总课程表!AN:AN,MATCH($A50,总课程表!AN:AN,0)-1)&amp;CHAR(10)&amp;INDEX(总课程表!$A:$A,MATCH($A50,总课程表!AN:AN,0)-1),"")</f>
        <v/>
      </c>
      <c r="AO50" s="54" t="str">
        <f>IFERROR(INDEX(总课程表!AO:AO,MATCH($A50,总课程表!AO:AO,0)-1)&amp;CHAR(10)&amp;INDEX(总课程表!$A:$A,MATCH($A50,总课程表!AO:AO,0)-1),"")</f>
        <v/>
      </c>
      <c r="AQ50" s="35" t="b">
        <f t="array" aca="1" ref="AQ50" ca="1">SUMPRODUCT((B50:AO50=教师总表0!B50:AO50)*1)=40</f>
        <v>1</v>
      </c>
      <c r="AR50" s="56" t="str">
        <f t="shared" si="2"/>
        <v>陆俊</v>
      </c>
      <c r="AS50" s="56" t="str">
        <f t="shared" si="2"/>
        <v>陆俊</v>
      </c>
      <c r="AT50" s="56" t="str">
        <f t="shared" si="2"/>
        <v>陆俊</v>
      </c>
      <c r="AU50" s="56" t="str">
        <f t="shared" si="2"/>
        <v>陆俊</v>
      </c>
      <c r="AV50" s="56" t="str">
        <f t="shared" si="2"/>
        <v>陆俊</v>
      </c>
    </row>
    <row r="51" spans="1:48" ht="22.6" customHeight="1" x14ac:dyDescent="0.15">
      <c r="A51" s="20" t="str">
        <f>教师安排!AI49</f>
        <v>陆丽芬</v>
      </c>
      <c r="B51" s="48" t="str">
        <f ca="1">IFERROR(INDEX(总课程表!B:B,MATCH($A51,总课程表!B:B,0)-1)&amp;CHAR(10)&amp;INDEX(总课程表!$A:$A,MATCH($A51,总课程表!B:B,0)-1),"")</f>
        <v>语文
九4</v>
      </c>
      <c r="C51" s="49" t="str">
        <f>IFERROR(INDEX(总课程表!C:C,MATCH($A51,总课程表!C:C,0)-1)&amp;CHAR(10)&amp;INDEX(总课程表!$A:$A,MATCH($A51,总课程表!C:C,0)-1),"")</f>
        <v/>
      </c>
      <c r="D51" s="49" t="str">
        <f>IFERROR(INDEX(总课程表!D:D,MATCH($A51,总课程表!D:D,0)-1)&amp;CHAR(10)&amp;INDEX(总课程表!$A:$A,MATCH($A51,总课程表!D:D,0)-1),"")</f>
        <v>语文
九11</v>
      </c>
      <c r="E51" s="50" t="str">
        <f>IFERROR(INDEX(总课程表!E:E,MATCH($A51,总课程表!E:E,0)-1)&amp;CHAR(10)&amp;INDEX(总课程表!$A:$A,MATCH($A51,总课程表!E:E,0)-1),"")</f>
        <v/>
      </c>
      <c r="F51" s="51" t="str">
        <f>IFERROR(INDEX(总课程表!F:F,MATCH($A51,总课程表!F:F,0)-1)&amp;CHAR(10)&amp;INDEX(总课程表!$A:$A,MATCH($A51,总课程表!F:F,0)-1),"")</f>
        <v/>
      </c>
      <c r="G51" s="49" t="str">
        <f>IFERROR(INDEX(总课程表!G:G,MATCH($A51,总课程表!G:G,0)-1)&amp;CHAR(10)&amp;INDEX(总课程表!$A:$A,MATCH($A51,总课程表!G:G,0)-1),"")</f>
        <v/>
      </c>
      <c r="H51" s="49" t="str">
        <f>IFERROR(INDEX(总课程表!H:H,MATCH($A51,总课程表!H:H,0)-1)&amp;CHAR(10)&amp;INDEX(总课程表!$A:$A,MATCH($A51,总课程表!H:H,0)-1),"")</f>
        <v/>
      </c>
      <c r="I51" s="54" t="str">
        <f>IFERROR(INDEX(总课程表!I:I,MATCH($A51,总课程表!I:I,0)-1)&amp;CHAR(10)&amp;INDEX(总课程表!$A:$A,MATCH($A51,总课程表!I:I,0)-1),"")</f>
        <v/>
      </c>
      <c r="J51" s="51" t="str">
        <f ca="1">IFERROR(INDEX(总课程表!J:J,MATCH($A51,总课程表!J:J,0)-1)&amp;CHAR(10)&amp;INDEX(总课程表!$A:$A,MATCH($A51,总课程表!J:J,0)-1),"")</f>
        <v>语文
九11</v>
      </c>
      <c r="K51" s="49" t="str">
        <f>IFERROR(INDEX(总课程表!K:K,MATCH($A51,总课程表!K:K,0)-1)&amp;CHAR(10)&amp;INDEX(总课程表!$A:$A,MATCH($A51,总课程表!K:K,0)-1),"")</f>
        <v/>
      </c>
      <c r="L51" s="49" t="str">
        <f>IFERROR(INDEX(总课程表!L:L,MATCH($A51,总课程表!L:L,0)-1)&amp;CHAR(10)&amp;INDEX(总课程表!$A:$A,MATCH($A51,总课程表!L:L,0)-1),"")</f>
        <v/>
      </c>
      <c r="M51" s="50" t="str">
        <f>IFERROR(INDEX(总课程表!M:M,MATCH($A51,总课程表!M:M,0)-1)&amp;CHAR(10)&amp;INDEX(总课程表!$A:$A,MATCH($A51,总课程表!M:M,0)-1),"")</f>
        <v>语文
九4</v>
      </c>
      <c r="N51" s="51" t="str">
        <f>IFERROR(INDEX(总课程表!N:N,MATCH($A51,总课程表!N:N,0)-1)&amp;CHAR(10)&amp;INDEX(总课程表!$A:$A,MATCH($A51,总课程表!N:N,0)-1),"")</f>
        <v/>
      </c>
      <c r="O51" s="49" t="str">
        <f>IFERROR(INDEX(总课程表!O:O,MATCH($A51,总课程表!O:O,0)-1)&amp;CHAR(10)&amp;INDEX(总课程表!$A:$A,MATCH($A51,总课程表!O:O,0)-1),"")</f>
        <v/>
      </c>
      <c r="P51" s="49" t="str">
        <f>IFERROR(INDEX(总课程表!P:P,MATCH($A51,总课程表!P:P,0)-1)&amp;CHAR(10)&amp;INDEX(总课程表!$A:$A,MATCH($A51,总课程表!P:P,0)-1),"")</f>
        <v/>
      </c>
      <c r="Q51" s="54" t="str">
        <f>IFERROR(INDEX(总课程表!Q:Q,MATCH($A51,总课程表!Q:Q,0)-1)&amp;CHAR(10)&amp;INDEX(总课程表!$A:$A,MATCH($A51,总课程表!Q:Q,0)-1),"")</f>
        <v/>
      </c>
      <c r="R51" s="51" t="str">
        <f ca="1">IFERROR(INDEX(总课程表!R:R,MATCH($A51,总课程表!R:R,0)-1)&amp;CHAR(10)&amp;INDEX(总课程表!$A:$A,MATCH($A51,总课程表!R:R,0)-1),"")</f>
        <v>语文
九4</v>
      </c>
      <c r="S51" s="49" t="str">
        <f>IFERROR(INDEX(总课程表!S:S,MATCH($A51,总课程表!S:S,0)-1)&amp;CHAR(10)&amp;INDEX(总课程表!$A:$A,MATCH($A51,总课程表!S:S,0)-1),"")</f>
        <v/>
      </c>
      <c r="T51" s="49" t="str">
        <f>IFERROR(INDEX(总课程表!T:T,MATCH($A51,总课程表!T:T,0)-1)&amp;CHAR(10)&amp;INDEX(总课程表!$A:$A,MATCH($A51,总课程表!T:T,0)-1),"")</f>
        <v/>
      </c>
      <c r="U51" s="50" t="str">
        <f>IFERROR(INDEX(总课程表!U:U,MATCH($A51,总课程表!U:U,0)-1)&amp;CHAR(10)&amp;INDEX(总课程表!$A:$A,MATCH($A51,总课程表!U:U,0)-1),"")</f>
        <v>语文
九11</v>
      </c>
      <c r="V51" s="51" t="str">
        <f>IFERROR(INDEX(总课程表!V:V,MATCH($A51,总课程表!V:V,0)-1)&amp;CHAR(10)&amp;INDEX(总课程表!$A:$A,MATCH($A51,总课程表!V:V,0)-1),"")</f>
        <v/>
      </c>
      <c r="W51" s="49" t="str">
        <f>IFERROR(INDEX(总课程表!W:W,MATCH($A51,总课程表!W:W,0)-1)&amp;CHAR(10)&amp;INDEX(总课程表!$A:$A,MATCH($A51,总课程表!W:W,0)-1),"")</f>
        <v>班会
九4</v>
      </c>
      <c r="X51" s="49" t="str">
        <f t="array" ref="X51">IFERROR(IF(OR(A51=走班课),"选修",INDEX(总课程表!X:X,MATCH($A51,总课程表!X:X,0)-1)&amp;CHAR(10)&amp;INDEX(总课程表!$A:$A,MATCH($A51,总课程表!X:X,0)-1)),"")</f>
        <v/>
      </c>
      <c r="Y51" s="54" t="str">
        <f>IFERROR(INDEX(总课程表!Y:Y,MATCH($A51,总课程表!Y:Y,0)-1)&amp;CHAR(10)&amp;INDEX(总课程表!$A:$A,MATCH($A51,总课程表!Y:Y,0)-1),"")</f>
        <v/>
      </c>
      <c r="Z51" s="51" t="str">
        <f ca="1">IFERROR(INDEX(总课程表!Z:Z,MATCH($A51,总课程表!Z:Z,0)-1)&amp;CHAR(10)&amp;INDEX(总课程表!$A:$A,MATCH($A51,总课程表!Z:Z,0)-1),"")</f>
        <v/>
      </c>
      <c r="AA51" s="49" t="str">
        <f>IFERROR(INDEX(总课程表!AA:AA,MATCH($A51,总课程表!AA:AA,0)-1)&amp;CHAR(10)&amp;INDEX(总课程表!$A:$A,MATCH($A51,总课程表!AA:AA,0)-1),"")</f>
        <v>语文
九11</v>
      </c>
      <c r="AB51" s="49" t="str">
        <f>IFERROR(INDEX(总课程表!AB:AB,MATCH($A51,总课程表!AB:AB,0)-1)&amp;CHAR(10)&amp;INDEX(总课程表!$A:$A,MATCH($A51,总课程表!AB:AB,0)-1),"")</f>
        <v>语文
九4</v>
      </c>
      <c r="AC51" s="50" t="str">
        <f>IFERROR(INDEX(总课程表!AC:AC,MATCH($A51,总课程表!AC:AC,0)-1)&amp;CHAR(10)&amp;INDEX(总课程表!$A:$A,MATCH($A51,总课程表!AC:AC,0)-1),"")</f>
        <v/>
      </c>
      <c r="AD51" s="51" t="str">
        <f>IFERROR(INDEX(总课程表!AD:AD,MATCH($A51,总课程表!AD:AD,0)-1)&amp;CHAR(10)&amp;INDEX(总课程表!$A:$A,MATCH($A51,总课程表!AD:AD,0)-1),"")</f>
        <v/>
      </c>
      <c r="AE51" s="49" t="str">
        <f>IFERROR(INDEX(总课程表!AE:AE,MATCH($A51,总课程表!AE:AE,0)-1)&amp;CHAR(10)&amp;INDEX(总课程表!$A:$A,MATCH($A51,总课程表!AE:AE,0)-1),"")</f>
        <v/>
      </c>
      <c r="AF51" s="49" t="str">
        <f>IFERROR(INDEX(总课程表!AF:AF,MATCH($A51,总课程表!AF:AF,0)-1)&amp;CHAR(10)&amp;INDEX(总课程表!$A:$A,MATCH($A51,总课程表!AF:AF,0)-1),"")</f>
        <v/>
      </c>
      <c r="AG51" s="54" t="str">
        <f>IFERROR(INDEX(总课程表!AG:AG,MATCH($A51,总课程表!AG:AG,0)-1)&amp;CHAR(10)&amp;INDEX(总课程表!$A:$A,MATCH($A51,总课程表!AG:AG,0)-1),"")</f>
        <v/>
      </c>
      <c r="AH51" s="51" t="str">
        <f ca="1">IFERROR(INDEX(总课程表!AH:AH,MATCH($A51,总课程表!AH:AH,0)-1)&amp;CHAR(10)&amp;INDEX(总课程表!$A:$A,MATCH($A51,总课程表!AH:AH,0)-1),"")</f>
        <v/>
      </c>
      <c r="AI51" s="49" t="str">
        <f>IFERROR(INDEX(总课程表!AI:AI,MATCH($A51,总课程表!AI:AI,0)-1)&amp;CHAR(10)&amp;INDEX(总课程表!$A:$A,MATCH($A51,总课程表!AI:AI,0)-1),"")</f>
        <v/>
      </c>
      <c r="AJ51" s="49" t="str">
        <f>IFERROR(INDEX(总课程表!AJ:AJ,MATCH($A51,总课程表!AJ:AJ,0)-1)&amp;CHAR(10)&amp;INDEX(总课程表!$A:$A,MATCH($A51,总课程表!AJ:AJ,0)-1),"")</f>
        <v/>
      </c>
      <c r="AK51" s="50" t="str">
        <f>IFERROR(INDEX(总课程表!AK:AK,MATCH($A51,总课程表!AK:AK,0)-1)&amp;CHAR(10)&amp;INDEX(总课程表!$A:$A,MATCH($A51,总课程表!AK:AK,0)-1),"")</f>
        <v/>
      </c>
      <c r="AL51" s="51" t="str">
        <f>IFERROR(INDEX(总课程表!AL:AL,MATCH($A51,总课程表!AL:AL,0)-1)&amp;CHAR(10)&amp;INDEX(总课程表!$A:$A,MATCH($A51,总课程表!AL:AL,0)-1),"")</f>
        <v>语文
九4</v>
      </c>
      <c r="AM51" s="49" t="str">
        <f>IFERROR(INDEX(总课程表!AM:AM,MATCH($A51,总课程表!AM:AM,0)-1)&amp;CHAR(10)&amp;INDEX(总课程表!$A:$A,MATCH($A51,总课程表!AM:AM,0)-1),"")</f>
        <v/>
      </c>
      <c r="AN51" s="49" t="str">
        <f>IFERROR(INDEX(总课程表!AN:AN,MATCH($A51,总课程表!AN:AN,0)-1)&amp;CHAR(10)&amp;INDEX(总课程表!$A:$A,MATCH($A51,总课程表!AN:AN,0)-1),"")</f>
        <v>语文
九11</v>
      </c>
      <c r="AO51" s="54" t="str">
        <f>IFERROR(INDEX(总课程表!AO:AO,MATCH($A51,总课程表!AO:AO,0)-1)&amp;CHAR(10)&amp;INDEX(总课程表!$A:$A,MATCH($A51,总课程表!AO:AO,0)-1),"")</f>
        <v/>
      </c>
      <c r="AQ51" s="35" t="b">
        <f t="array" aca="1" ref="AQ51" ca="1">SUMPRODUCT((B51:AO51=教师总表0!B51:AO51)*1)=40</f>
        <v>1</v>
      </c>
      <c r="AR51" s="56" t="str">
        <f t="shared" si="2"/>
        <v>陆丽芬</v>
      </c>
      <c r="AS51" s="56" t="str">
        <f t="shared" si="2"/>
        <v>陆丽芬</v>
      </c>
      <c r="AT51" s="56" t="str">
        <f t="shared" si="2"/>
        <v>陆丽芬</v>
      </c>
      <c r="AU51" s="56" t="str">
        <f t="shared" si="2"/>
        <v>陆丽芬</v>
      </c>
      <c r="AV51" s="56" t="str">
        <f t="shared" si="2"/>
        <v>陆丽芬</v>
      </c>
    </row>
    <row r="52" spans="1:48" ht="22.6" customHeight="1" x14ac:dyDescent="0.15">
      <c r="A52" s="20" t="str">
        <f>教师安排!AI50</f>
        <v>马妹红</v>
      </c>
      <c r="B52" s="48" t="str">
        <f ca="1">IFERROR(INDEX(总课程表!B:B,MATCH($A52,总课程表!B:B,0)-1)&amp;CHAR(10)&amp;INDEX(总课程表!$A:$A,MATCH($A52,总课程表!B:B,0)-1),"")</f>
        <v>数学
八5</v>
      </c>
      <c r="C52" s="49" t="str">
        <f>IFERROR(INDEX(总课程表!C:C,MATCH($A52,总课程表!C:C,0)-1)&amp;CHAR(10)&amp;INDEX(总课程表!$A:$A,MATCH($A52,总课程表!C:C,0)-1),"")</f>
        <v>数学
八1</v>
      </c>
      <c r="D52" s="49" t="str">
        <f>IFERROR(INDEX(总课程表!D:D,MATCH($A52,总课程表!D:D,0)-1)&amp;CHAR(10)&amp;INDEX(总课程表!$A:$A,MATCH($A52,总课程表!D:D,0)-1),"")</f>
        <v/>
      </c>
      <c r="E52" s="50" t="str">
        <f>IFERROR(INDEX(总课程表!E:E,MATCH($A52,总课程表!E:E,0)-1)&amp;CHAR(10)&amp;INDEX(总课程表!$A:$A,MATCH($A52,总课程表!E:E,0)-1),"")</f>
        <v/>
      </c>
      <c r="F52" s="51" t="str">
        <f>IFERROR(INDEX(总课程表!F:F,MATCH($A52,总课程表!F:F,0)-1)&amp;CHAR(10)&amp;INDEX(总课程表!$A:$A,MATCH($A52,总课程表!F:F,0)-1),"")</f>
        <v/>
      </c>
      <c r="G52" s="49" t="str">
        <f>IFERROR(INDEX(总课程表!G:G,MATCH($A52,总课程表!G:G,0)-1)&amp;CHAR(10)&amp;INDEX(总课程表!$A:$A,MATCH($A52,总课程表!G:G,0)-1),"")</f>
        <v/>
      </c>
      <c r="H52" s="49" t="str">
        <f>IFERROR(INDEX(总课程表!H:H,MATCH($A52,总课程表!H:H,0)-1)&amp;CHAR(10)&amp;INDEX(总课程表!$A:$A,MATCH($A52,总课程表!H:H,0)-1),"")</f>
        <v/>
      </c>
      <c r="I52" s="54" t="str">
        <f>IFERROR(INDEX(总课程表!I:I,MATCH($A52,总课程表!I:I,0)-1)&amp;CHAR(10)&amp;INDEX(总课程表!$A:$A,MATCH($A52,总课程表!I:I,0)-1),"")</f>
        <v/>
      </c>
      <c r="J52" s="51" t="str">
        <f ca="1">IFERROR(INDEX(总课程表!J:J,MATCH($A52,总课程表!J:J,0)-1)&amp;CHAR(10)&amp;INDEX(总课程表!$A:$A,MATCH($A52,总课程表!J:J,0)-1),"")</f>
        <v/>
      </c>
      <c r="K52" s="49" t="str">
        <f>IFERROR(INDEX(总课程表!K:K,MATCH($A52,总课程表!K:K,0)-1)&amp;CHAR(10)&amp;INDEX(总课程表!$A:$A,MATCH($A52,总课程表!K:K,0)-1),"")</f>
        <v>数学
八5</v>
      </c>
      <c r="L52" s="49" t="str">
        <f>IFERROR(INDEX(总课程表!L:L,MATCH($A52,总课程表!L:L,0)-1)&amp;CHAR(10)&amp;INDEX(总课程表!$A:$A,MATCH($A52,总课程表!L:L,0)-1),"")</f>
        <v>数学
八1</v>
      </c>
      <c r="M52" s="50" t="str">
        <f>IFERROR(INDEX(总课程表!M:M,MATCH($A52,总课程表!M:M,0)-1)&amp;CHAR(10)&amp;INDEX(总课程表!$A:$A,MATCH($A52,总课程表!M:M,0)-1),"")</f>
        <v/>
      </c>
      <c r="N52" s="51" t="str">
        <f>IFERROR(INDEX(总课程表!N:N,MATCH($A52,总课程表!N:N,0)-1)&amp;CHAR(10)&amp;INDEX(总课程表!$A:$A,MATCH($A52,总课程表!N:N,0)-1),"")</f>
        <v/>
      </c>
      <c r="O52" s="49" t="str">
        <f>IFERROR(INDEX(总课程表!O:O,MATCH($A52,总课程表!O:O,0)-1)&amp;CHAR(10)&amp;INDEX(总课程表!$A:$A,MATCH($A52,总课程表!O:O,0)-1),"")</f>
        <v/>
      </c>
      <c r="P52" s="49" t="str">
        <f>IFERROR(INDEX(总课程表!P:P,MATCH($A52,总课程表!P:P,0)-1)&amp;CHAR(10)&amp;INDEX(总课程表!$A:$A,MATCH($A52,总课程表!P:P,0)-1),"")</f>
        <v/>
      </c>
      <c r="Q52" s="54" t="str">
        <f>IFERROR(INDEX(总课程表!Q:Q,MATCH($A52,总课程表!Q:Q,0)-1)&amp;CHAR(10)&amp;INDEX(总课程表!$A:$A,MATCH($A52,总课程表!Q:Q,0)-1),"")</f>
        <v/>
      </c>
      <c r="R52" s="51" t="str">
        <f ca="1">IFERROR(INDEX(总课程表!R:R,MATCH($A52,总课程表!R:R,0)-1)&amp;CHAR(10)&amp;INDEX(总课程表!$A:$A,MATCH($A52,总课程表!R:R,0)-1),"")</f>
        <v>数学
八1</v>
      </c>
      <c r="S52" s="49" t="str">
        <f>IFERROR(INDEX(总课程表!S:S,MATCH($A52,总课程表!S:S,0)-1)&amp;CHAR(10)&amp;INDEX(总课程表!$A:$A,MATCH($A52,总课程表!S:S,0)-1),"")</f>
        <v/>
      </c>
      <c r="T52" s="49" t="str">
        <f>IFERROR(INDEX(总课程表!T:T,MATCH($A52,总课程表!T:T,0)-1)&amp;CHAR(10)&amp;INDEX(总课程表!$A:$A,MATCH($A52,总课程表!T:T,0)-1),"")</f>
        <v>数学
八5</v>
      </c>
      <c r="U52" s="50" t="str">
        <f>IFERROR(INDEX(总课程表!U:U,MATCH($A52,总课程表!U:U,0)-1)&amp;CHAR(10)&amp;INDEX(总课程表!$A:$A,MATCH($A52,总课程表!U:U,0)-1),"")</f>
        <v/>
      </c>
      <c r="V52" s="51" t="str">
        <f>IFERROR(INDEX(总课程表!V:V,MATCH($A52,总课程表!V:V,0)-1)&amp;CHAR(10)&amp;INDEX(总课程表!$A:$A,MATCH($A52,总课程表!V:V,0)-1),"")</f>
        <v/>
      </c>
      <c r="W52" s="49" t="str">
        <f>IFERROR(INDEX(总课程表!W:W,MATCH($A52,总课程表!W:W,0)-1)&amp;CHAR(10)&amp;INDEX(总课程表!$A:$A,MATCH($A52,总课程表!W:W,0)-1),"")</f>
        <v/>
      </c>
      <c r="X52" s="49" t="str">
        <f t="array" ref="X52">IFERROR(IF(OR(A52=走班课),"选修",INDEX(总课程表!X:X,MATCH($A52,总课程表!X:X,0)-1)&amp;CHAR(10)&amp;INDEX(总课程表!$A:$A,MATCH($A52,总课程表!X:X,0)-1)),"")</f>
        <v/>
      </c>
      <c r="Y52" s="54" t="str">
        <f>IFERROR(INDEX(总课程表!Y:Y,MATCH($A52,总课程表!Y:Y,0)-1)&amp;CHAR(10)&amp;INDEX(总课程表!$A:$A,MATCH($A52,总课程表!Y:Y,0)-1),"")</f>
        <v/>
      </c>
      <c r="Z52" s="51" t="str">
        <f ca="1">IFERROR(INDEX(总课程表!Z:Z,MATCH($A52,总课程表!Z:Z,0)-1)&amp;CHAR(10)&amp;INDEX(总课程表!$A:$A,MATCH($A52,总课程表!Z:Z,0)-1),"")</f>
        <v>数学
八1</v>
      </c>
      <c r="AA52" s="49" t="str">
        <f>IFERROR(INDEX(总课程表!AA:AA,MATCH($A52,总课程表!AA:AA,0)-1)&amp;CHAR(10)&amp;INDEX(总课程表!$A:$A,MATCH($A52,总课程表!AA:AA,0)-1),"")</f>
        <v/>
      </c>
      <c r="AB52" s="49" t="str">
        <f>IFERROR(INDEX(总课程表!AB:AB,MATCH($A52,总课程表!AB:AB,0)-1)&amp;CHAR(10)&amp;INDEX(总课程表!$A:$A,MATCH($A52,总课程表!AB:AB,0)-1),"")</f>
        <v/>
      </c>
      <c r="AC52" s="50" t="str">
        <f>IFERROR(INDEX(总课程表!AC:AC,MATCH($A52,总课程表!AC:AC,0)-1)&amp;CHAR(10)&amp;INDEX(总课程表!$A:$A,MATCH($A52,总课程表!AC:AC,0)-1),"")</f>
        <v>数学
八5</v>
      </c>
      <c r="AD52" s="51" t="str">
        <f>IFERROR(INDEX(总课程表!AD:AD,MATCH($A52,总课程表!AD:AD,0)-1)&amp;CHAR(10)&amp;INDEX(总课程表!$A:$A,MATCH($A52,总课程表!AD:AD,0)-1),"")</f>
        <v/>
      </c>
      <c r="AE52" s="49" t="str">
        <f>IFERROR(INDEX(总课程表!AE:AE,MATCH($A52,总课程表!AE:AE,0)-1)&amp;CHAR(10)&amp;INDEX(总课程表!$A:$A,MATCH($A52,总课程表!AE:AE,0)-1),"")</f>
        <v/>
      </c>
      <c r="AF52" s="49" t="str">
        <f>IFERROR(INDEX(总课程表!AF:AF,MATCH($A52,总课程表!AF:AF,0)-1)&amp;CHAR(10)&amp;INDEX(总课程表!$A:$A,MATCH($A52,总课程表!AF:AF,0)-1),"")</f>
        <v/>
      </c>
      <c r="AG52" s="54" t="str">
        <f>IFERROR(INDEX(总课程表!AG:AG,MATCH($A52,总课程表!AG:AG,0)-1)&amp;CHAR(10)&amp;INDEX(总课程表!$A:$A,MATCH($A52,总课程表!AG:AG,0)-1),"")</f>
        <v/>
      </c>
      <c r="AH52" s="51" t="str">
        <f ca="1">IFERROR(INDEX(总课程表!AH:AH,MATCH($A52,总课程表!AH:AH,0)-1)&amp;CHAR(10)&amp;INDEX(总课程表!$A:$A,MATCH($A52,总课程表!AH:AH,0)-1),"")</f>
        <v/>
      </c>
      <c r="AI52" s="49" t="str">
        <f>IFERROR(INDEX(总课程表!AI:AI,MATCH($A52,总课程表!AI:AI,0)-1)&amp;CHAR(10)&amp;INDEX(总课程表!$A:$A,MATCH($A52,总课程表!AI:AI,0)-1),"")</f>
        <v>数学
八5</v>
      </c>
      <c r="AJ52" s="49" t="str">
        <f>IFERROR(INDEX(总课程表!AJ:AJ,MATCH($A52,总课程表!AJ:AJ,0)-1)&amp;CHAR(10)&amp;INDEX(总课程表!$A:$A,MATCH($A52,总课程表!AJ:AJ,0)-1),"")</f>
        <v/>
      </c>
      <c r="AK52" s="50" t="str">
        <f>IFERROR(INDEX(总课程表!AK:AK,MATCH($A52,总课程表!AK:AK,0)-1)&amp;CHAR(10)&amp;INDEX(总课程表!$A:$A,MATCH($A52,总课程表!AK:AK,0)-1),"")</f>
        <v>数学
八1</v>
      </c>
      <c r="AL52" s="51" t="str">
        <f>IFERROR(INDEX(总课程表!AL:AL,MATCH($A52,总课程表!AL:AL,0)-1)&amp;CHAR(10)&amp;INDEX(总课程表!$A:$A,MATCH($A52,总课程表!AL:AL,0)-1),"")</f>
        <v/>
      </c>
      <c r="AM52" s="49" t="str">
        <f>IFERROR(INDEX(总课程表!AM:AM,MATCH($A52,总课程表!AM:AM,0)-1)&amp;CHAR(10)&amp;INDEX(总课程表!$A:$A,MATCH($A52,总课程表!AM:AM,0)-1),"")</f>
        <v/>
      </c>
      <c r="AN52" s="49" t="str">
        <f>IFERROR(INDEX(总课程表!AN:AN,MATCH($A52,总课程表!AN:AN,0)-1)&amp;CHAR(10)&amp;INDEX(总课程表!$A:$A,MATCH($A52,总课程表!AN:AN,0)-1),"")</f>
        <v/>
      </c>
      <c r="AO52" s="54" t="str">
        <f>IFERROR(INDEX(总课程表!AO:AO,MATCH($A52,总课程表!AO:AO,0)-1)&amp;CHAR(10)&amp;INDEX(总课程表!$A:$A,MATCH($A52,总课程表!AO:AO,0)-1),"")</f>
        <v/>
      </c>
      <c r="AQ52" s="35" t="b">
        <f t="array" aca="1" ref="AQ52" ca="1">SUMPRODUCT((B52:AO52=教师总表0!B52:AO52)*1)=40</f>
        <v>1</v>
      </c>
      <c r="AR52" s="56" t="str">
        <f t="shared" si="2"/>
        <v>马妹红</v>
      </c>
      <c r="AS52" s="56" t="str">
        <f t="shared" si="2"/>
        <v>马妹红</v>
      </c>
      <c r="AT52" s="56" t="str">
        <f t="shared" si="2"/>
        <v>马妹红</v>
      </c>
      <c r="AU52" s="56" t="str">
        <f t="shared" si="2"/>
        <v>马妹红</v>
      </c>
      <c r="AV52" s="56" t="str">
        <f t="shared" si="2"/>
        <v>马妹红</v>
      </c>
    </row>
    <row r="53" spans="1:48" ht="22.6" customHeight="1" x14ac:dyDescent="0.15">
      <c r="A53" s="20" t="str">
        <f>教师安排!AI51</f>
        <v>毛金玉</v>
      </c>
      <c r="B53" s="48" t="str">
        <f ca="1">IFERROR(INDEX(总课程表!B:B,MATCH($A53,总课程表!B:B,0)-1)&amp;CHAR(10)&amp;INDEX(总课程表!$A:$A,MATCH($A53,总课程表!B:B,0)-1),"")</f>
        <v>外语
九11</v>
      </c>
      <c r="C53" s="49" t="str">
        <f>IFERROR(INDEX(总课程表!C:C,MATCH($A53,总课程表!C:C,0)-1)&amp;CHAR(10)&amp;INDEX(总课程表!$A:$A,MATCH($A53,总课程表!C:C,0)-1),"")</f>
        <v>外语
九3</v>
      </c>
      <c r="D53" s="49" t="str">
        <f>IFERROR(INDEX(总课程表!D:D,MATCH($A53,总课程表!D:D,0)-1)&amp;CHAR(10)&amp;INDEX(总课程表!$A:$A,MATCH($A53,总课程表!D:D,0)-1),"")</f>
        <v/>
      </c>
      <c r="E53" s="50" t="str">
        <f>IFERROR(INDEX(总课程表!E:E,MATCH($A53,总课程表!E:E,0)-1)&amp;CHAR(10)&amp;INDEX(总课程表!$A:$A,MATCH($A53,总课程表!E:E,0)-1),"")</f>
        <v/>
      </c>
      <c r="F53" s="51" t="str">
        <f>IFERROR(INDEX(总课程表!F:F,MATCH($A53,总课程表!F:F,0)-1)&amp;CHAR(10)&amp;INDEX(总课程表!$A:$A,MATCH($A53,总课程表!F:F,0)-1),"")</f>
        <v/>
      </c>
      <c r="G53" s="49" t="str">
        <f>IFERROR(INDEX(总课程表!G:G,MATCH($A53,总课程表!G:G,0)-1)&amp;CHAR(10)&amp;INDEX(总课程表!$A:$A,MATCH($A53,总课程表!G:G,0)-1),"")</f>
        <v/>
      </c>
      <c r="H53" s="49" t="str">
        <f>IFERROR(INDEX(总课程表!H:H,MATCH($A53,总课程表!H:H,0)-1)&amp;CHAR(10)&amp;INDEX(总课程表!$A:$A,MATCH($A53,总课程表!H:H,0)-1),"")</f>
        <v/>
      </c>
      <c r="I53" s="54" t="str">
        <f>IFERROR(INDEX(总课程表!I:I,MATCH($A53,总课程表!I:I,0)-1)&amp;CHAR(10)&amp;INDEX(总课程表!$A:$A,MATCH($A53,总课程表!I:I,0)-1),"")</f>
        <v/>
      </c>
      <c r="J53" s="51" t="str">
        <f ca="1">IFERROR(INDEX(总课程表!J:J,MATCH($A53,总课程表!J:J,0)-1)&amp;CHAR(10)&amp;INDEX(总课程表!$A:$A,MATCH($A53,总课程表!J:J,0)-1),"")</f>
        <v/>
      </c>
      <c r="K53" s="49" t="str">
        <f>IFERROR(INDEX(总课程表!K:K,MATCH($A53,总课程表!K:K,0)-1)&amp;CHAR(10)&amp;INDEX(总课程表!$A:$A,MATCH($A53,总课程表!K:K,0)-1),"")</f>
        <v/>
      </c>
      <c r="L53" s="49" t="str">
        <f>IFERROR(INDEX(总课程表!L:L,MATCH($A53,总课程表!L:L,0)-1)&amp;CHAR(10)&amp;INDEX(总课程表!$A:$A,MATCH($A53,总课程表!L:L,0)-1),"")</f>
        <v/>
      </c>
      <c r="M53" s="50" t="str">
        <f>IFERROR(INDEX(总课程表!M:M,MATCH($A53,总课程表!M:M,0)-1)&amp;CHAR(10)&amp;INDEX(总课程表!$A:$A,MATCH($A53,总课程表!M:M,0)-1),"")</f>
        <v/>
      </c>
      <c r="N53" s="51" t="str">
        <f>IFERROR(INDEX(总课程表!N:N,MATCH($A53,总课程表!N:N,0)-1)&amp;CHAR(10)&amp;INDEX(总课程表!$A:$A,MATCH($A53,总课程表!N:N,0)-1),"")</f>
        <v/>
      </c>
      <c r="O53" s="49" t="str">
        <f>IFERROR(INDEX(总课程表!O:O,MATCH($A53,总课程表!O:O,0)-1)&amp;CHAR(10)&amp;INDEX(总课程表!$A:$A,MATCH($A53,总课程表!O:O,0)-1),"")</f>
        <v>外语
九11</v>
      </c>
      <c r="P53" s="49" t="str">
        <f>IFERROR(INDEX(总课程表!P:P,MATCH($A53,总课程表!P:P,0)-1)&amp;CHAR(10)&amp;INDEX(总课程表!$A:$A,MATCH($A53,总课程表!P:P,0)-1),"")</f>
        <v>地校1
九3</v>
      </c>
      <c r="Q53" s="54" t="str">
        <f>IFERROR(INDEX(总课程表!Q:Q,MATCH($A53,总课程表!Q:Q,0)-1)&amp;CHAR(10)&amp;INDEX(总课程表!$A:$A,MATCH($A53,总课程表!Q:Q,0)-1),"")</f>
        <v/>
      </c>
      <c r="R53" s="51" t="str">
        <f ca="1">IFERROR(INDEX(总课程表!R:R,MATCH($A53,总课程表!R:R,0)-1)&amp;CHAR(10)&amp;INDEX(总课程表!$A:$A,MATCH($A53,总课程表!R:R,0)-1),"")</f>
        <v>外语
九3</v>
      </c>
      <c r="S53" s="49" t="str">
        <f>IFERROR(INDEX(总课程表!S:S,MATCH($A53,总课程表!S:S,0)-1)&amp;CHAR(10)&amp;INDEX(总课程表!$A:$A,MATCH($A53,总课程表!S:S,0)-1),"")</f>
        <v/>
      </c>
      <c r="T53" s="49" t="str">
        <f>IFERROR(INDEX(总课程表!T:T,MATCH($A53,总课程表!T:T,0)-1)&amp;CHAR(10)&amp;INDEX(总课程表!$A:$A,MATCH($A53,总课程表!T:T,0)-1),"")</f>
        <v>外语
九11</v>
      </c>
      <c r="U53" s="50" t="str">
        <f>IFERROR(INDEX(总课程表!U:U,MATCH($A53,总课程表!U:U,0)-1)&amp;CHAR(10)&amp;INDEX(总课程表!$A:$A,MATCH($A53,总课程表!U:U,0)-1),"")</f>
        <v/>
      </c>
      <c r="V53" s="51" t="str">
        <f>IFERROR(INDEX(总课程表!V:V,MATCH($A53,总课程表!V:V,0)-1)&amp;CHAR(10)&amp;INDEX(总课程表!$A:$A,MATCH($A53,总课程表!V:V,0)-1),"")</f>
        <v/>
      </c>
      <c r="W53" s="49" t="str">
        <f>IFERROR(INDEX(总课程表!W:W,MATCH($A53,总课程表!W:W,0)-1)&amp;CHAR(10)&amp;INDEX(总课程表!$A:$A,MATCH($A53,总课程表!W:W,0)-1),"")</f>
        <v/>
      </c>
      <c r="X53" s="49" t="str">
        <f t="array" ref="X53">IFERROR(IF(OR(A53=走班课),"选修",INDEX(总课程表!X:X,MATCH($A53,总课程表!X:X,0)-1)&amp;CHAR(10)&amp;INDEX(总课程表!$A:$A,MATCH($A53,总课程表!X:X,0)-1)),"")</f>
        <v/>
      </c>
      <c r="Y53" s="54" t="str">
        <f>IFERROR(INDEX(总课程表!Y:Y,MATCH($A53,总课程表!Y:Y,0)-1)&amp;CHAR(10)&amp;INDEX(总课程表!$A:$A,MATCH($A53,总课程表!Y:Y,0)-1),"")</f>
        <v/>
      </c>
      <c r="Z53" s="51" t="str">
        <f ca="1">IFERROR(INDEX(总课程表!Z:Z,MATCH($A53,总课程表!Z:Z,0)-1)&amp;CHAR(10)&amp;INDEX(总课程表!$A:$A,MATCH($A53,总课程表!Z:Z,0)-1),"")</f>
        <v/>
      </c>
      <c r="AA53" s="49" t="str">
        <f>IFERROR(INDEX(总课程表!AA:AA,MATCH($A53,总课程表!AA:AA,0)-1)&amp;CHAR(10)&amp;INDEX(总课程表!$A:$A,MATCH($A53,总课程表!AA:AA,0)-1),"")</f>
        <v/>
      </c>
      <c r="AB53" s="49" t="str">
        <f>IFERROR(INDEX(总课程表!AB:AB,MATCH($A53,总课程表!AB:AB,0)-1)&amp;CHAR(10)&amp;INDEX(总课程表!$A:$A,MATCH($A53,总课程表!AB:AB,0)-1),"")</f>
        <v/>
      </c>
      <c r="AC53" s="50" t="str">
        <f>IFERROR(INDEX(总课程表!AC:AC,MATCH($A53,总课程表!AC:AC,0)-1)&amp;CHAR(10)&amp;INDEX(总课程表!$A:$A,MATCH($A53,总课程表!AC:AC,0)-1),"")</f>
        <v>地校1
九11</v>
      </c>
      <c r="AD53" s="51" t="str">
        <f>IFERROR(INDEX(总课程表!AD:AD,MATCH($A53,总课程表!AD:AD,0)-1)&amp;CHAR(10)&amp;INDEX(总课程表!$A:$A,MATCH($A53,总课程表!AD:AD,0)-1),"")</f>
        <v/>
      </c>
      <c r="AE53" s="49" t="str">
        <f>IFERROR(INDEX(总课程表!AE:AE,MATCH($A53,总课程表!AE:AE,0)-1)&amp;CHAR(10)&amp;INDEX(总课程表!$A:$A,MATCH($A53,总课程表!AE:AE,0)-1),"")</f>
        <v/>
      </c>
      <c r="AF53" s="49" t="str">
        <f>IFERROR(INDEX(总课程表!AF:AF,MATCH($A53,总课程表!AF:AF,0)-1)&amp;CHAR(10)&amp;INDEX(总课程表!$A:$A,MATCH($A53,总课程表!AF:AF,0)-1),"")</f>
        <v>外语
九3</v>
      </c>
      <c r="AG53" s="54" t="str">
        <f>IFERROR(INDEX(总课程表!AG:AG,MATCH($A53,总课程表!AG:AG,0)-1)&amp;CHAR(10)&amp;INDEX(总课程表!$A:$A,MATCH($A53,总课程表!AG:AG,0)-1),"")</f>
        <v/>
      </c>
      <c r="AH53" s="51" t="str">
        <f ca="1">IFERROR(INDEX(总课程表!AH:AH,MATCH($A53,总课程表!AH:AH,0)-1)&amp;CHAR(10)&amp;INDEX(总课程表!$A:$A,MATCH($A53,总课程表!AH:AH,0)-1),"")</f>
        <v>外语
九3</v>
      </c>
      <c r="AI53" s="49" t="str">
        <f>IFERROR(INDEX(总课程表!AI:AI,MATCH($A53,总课程表!AI:AI,0)-1)&amp;CHAR(10)&amp;INDEX(总课程表!$A:$A,MATCH($A53,总课程表!AI:AI,0)-1),"")</f>
        <v>外语
九11</v>
      </c>
      <c r="AJ53" s="49" t="str">
        <f>IFERROR(INDEX(总课程表!AJ:AJ,MATCH($A53,总课程表!AJ:AJ,0)-1)&amp;CHAR(10)&amp;INDEX(总课程表!$A:$A,MATCH($A53,总课程表!AJ:AJ,0)-1),"")</f>
        <v/>
      </c>
      <c r="AK53" s="50" t="str">
        <f>IFERROR(INDEX(总课程表!AK:AK,MATCH($A53,总课程表!AK:AK,0)-1)&amp;CHAR(10)&amp;INDEX(总课程表!$A:$A,MATCH($A53,总课程表!AK:AK,0)-1),"")</f>
        <v/>
      </c>
      <c r="AL53" s="51" t="str">
        <f>IFERROR(INDEX(总课程表!AL:AL,MATCH($A53,总课程表!AL:AL,0)-1)&amp;CHAR(10)&amp;INDEX(总课程表!$A:$A,MATCH($A53,总课程表!AL:AL,0)-1),"")</f>
        <v/>
      </c>
      <c r="AM53" s="49" t="str">
        <f>IFERROR(INDEX(总课程表!AM:AM,MATCH($A53,总课程表!AM:AM,0)-1)&amp;CHAR(10)&amp;INDEX(总课程表!$A:$A,MATCH($A53,总课程表!AM:AM,0)-1),"")</f>
        <v/>
      </c>
      <c r="AN53" s="49" t="str">
        <f>IFERROR(INDEX(总课程表!AN:AN,MATCH($A53,总课程表!AN:AN,0)-1)&amp;CHAR(10)&amp;INDEX(总课程表!$A:$A,MATCH($A53,总课程表!AN:AN,0)-1),"")</f>
        <v/>
      </c>
      <c r="AO53" s="54" t="str">
        <f>IFERROR(INDEX(总课程表!AO:AO,MATCH($A53,总课程表!AO:AO,0)-1)&amp;CHAR(10)&amp;INDEX(总课程表!$A:$A,MATCH($A53,总课程表!AO:AO,0)-1),"")</f>
        <v/>
      </c>
      <c r="AQ53" s="35" t="b">
        <f t="array" aca="1" ref="AQ53" ca="1">SUMPRODUCT((B53:AO53=教师总表0!B53:AO53)*1)=40</f>
        <v>1</v>
      </c>
      <c r="AR53" s="56" t="str">
        <f t="shared" si="2"/>
        <v>毛金玉</v>
      </c>
      <c r="AS53" s="56" t="str">
        <f t="shared" si="2"/>
        <v>毛金玉</v>
      </c>
      <c r="AT53" s="56" t="str">
        <f t="shared" si="2"/>
        <v>毛金玉</v>
      </c>
      <c r="AU53" s="56" t="str">
        <f t="shared" si="2"/>
        <v>毛金玉</v>
      </c>
      <c r="AV53" s="56" t="str">
        <f t="shared" si="2"/>
        <v>毛金玉</v>
      </c>
    </row>
    <row r="54" spans="1:48" ht="22.6" customHeight="1" x14ac:dyDescent="0.15">
      <c r="A54" s="20" t="str">
        <f>教师安排!AI52</f>
        <v>毛晓玲</v>
      </c>
      <c r="B54" s="48" t="str">
        <f ca="1">IFERROR(INDEX(总课程表!B:B,MATCH($A54,总课程表!B:B,0)-1)&amp;CHAR(10)&amp;INDEX(总课程表!$A:$A,MATCH($A54,总课程表!B:B,0)-1),"")</f>
        <v/>
      </c>
      <c r="C54" s="49" t="str">
        <f>IFERROR(INDEX(总课程表!C:C,MATCH($A54,总课程表!C:C,0)-1)&amp;CHAR(10)&amp;INDEX(总课程表!$A:$A,MATCH($A54,总课程表!C:C,0)-1),"")</f>
        <v/>
      </c>
      <c r="D54" s="49" t="str">
        <f>IFERROR(INDEX(总课程表!D:D,MATCH($A54,总课程表!D:D,0)-1)&amp;CHAR(10)&amp;INDEX(总课程表!$A:$A,MATCH($A54,总课程表!D:D,0)-1),"")</f>
        <v>政治
九1</v>
      </c>
      <c r="E54" s="50" t="str">
        <f>IFERROR(INDEX(总课程表!E:E,MATCH($A54,总课程表!E:E,0)-1)&amp;CHAR(10)&amp;INDEX(总课程表!$A:$A,MATCH($A54,总课程表!E:E,0)-1),"")</f>
        <v>地校2
九2</v>
      </c>
      <c r="F54" s="51" t="str">
        <f>IFERROR(INDEX(总课程表!F:F,MATCH($A54,总课程表!F:F,0)-1)&amp;CHAR(10)&amp;INDEX(总课程表!$A:$A,MATCH($A54,总课程表!F:F,0)-1),"")</f>
        <v/>
      </c>
      <c r="G54" s="49" t="str">
        <f>IFERROR(INDEX(总课程表!G:G,MATCH($A54,总课程表!G:G,0)-1)&amp;CHAR(10)&amp;INDEX(总课程表!$A:$A,MATCH($A54,总课程表!G:G,0)-1),"")</f>
        <v/>
      </c>
      <c r="H54" s="49" t="str">
        <f>IFERROR(INDEX(总课程表!H:H,MATCH($A54,总课程表!H:H,0)-1)&amp;CHAR(10)&amp;INDEX(总课程表!$A:$A,MATCH($A54,总课程表!H:H,0)-1),"")</f>
        <v/>
      </c>
      <c r="I54" s="54" t="str">
        <f>IFERROR(INDEX(总课程表!I:I,MATCH($A54,总课程表!I:I,0)-1)&amp;CHAR(10)&amp;INDEX(总课程表!$A:$A,MATCH($A54,总课程表!I:I,0)-1),"")</f>
        <v>民族
七7</v>
      </c>
      <c r="J54" s="51" t="str">
        <f ca="1">IFERROR(INDEX(总课程表!J:J,MATCH($A54,总课程表!J:J,0)-1)&amp;CHAR(10)&amp;INDEX(总课程表!$A:$A,MATCH($A54,总课程表!J:J,0)-1),"")</f>
        <v/>
      </c>
      <c r="K54" s="49" t="str">
        <f>IFERROR(INDEX(总课程表!K:K,MATCH($A54,总课程表!K:K,0)-1)&amp;CHAR(10)&amp;INDEX(总课程表!$A:$A,MATCH($A54,总课程表!K:K,0)-1),"")</f>
        <v/>
      </c>
      <c r="L54" s="49" t="str">
        <f>IFERROR(INDEX(总课程表!L:L,MATCH($A54,总课程表!L:L,0)-1)&amp;CHAR(10)&amp;INDEX(总课程表!$A:$A,MATCH($A54,总课程表!L:L,0)-1),"")</f>
        <v/>
      </c>
      <c r="M54" s="50" t="str">
        <f>IFERROR(INDEX(总课程表!M:M,MATCH($A54,总课程表!M:M,0)-1)&amp;CHAR(10)&amp;INDEX(总课程表!$A:$A,MATCH($A54,总课程表!M:M,0)-1),"")</f>
        <v/>
      </c>
      <c r="N54" s="51" t="str">
        <f>IFERROR(INDEX(总课程表!N:N,MATCH($A54,总课程表!N:N,0)-1)&amp;CHAR(10)&amp;INDEX(总课程表!$A:$A,MATCH($A54,总课程表!N:N,0)-1),"")</f>
        <v/>
      </c>
      <c r="O54" s="49" t="str">
        <f>IFERROR(INDEX(总课程表!O:O,MATCH($A54,总课程表!O:O,0)-1)&amp;CHAR(10)&amp;INDEX(总课程表!$A:$A,MATCH($A54,总课程表!O:O,0)-1),"")</f>
        <v>政治
九3</v>
      </c>
      <c r="P54" s="49" t="str">
        <f>IFERROR(INDEX(总课程表!P:P,MATCH($A54,总课程表!P:P,0)-1)&amp;CHAR(10)&amp;INDEX(总课程表!$A:$A,MATCH($A54,总课程表!P:P,0)-1),"")</f>
        <v/>
      </c>
      <c r="Q54" s="54" t="str">
        <f>IFERROR(INDEX(总课程表!Q:Q,MATCH($A54,总课程表!Q:Q,0)-1)&amp;CHAR(10)&amp;INDEX(总课程表!$A:$A,MATCH($A54,总课程表!Q:Q,0)-1),"")</f>
        <v/>
      </c>
      <c r="R54" s="51" t="str">
        <f ca="1">IFERROR(INDEX(总课程表!R:R,MATCH($A54,总课程表!R:R,0)-1)&amp;CHAR(10)&amp;INDEX(总课程表!$A:$A,MATCH($A54,总课程表!R:R,0)-1),"")</f>
        <v/>
      </c>
      <c r="S54" s="49" t="str">
        <f>IFERROR(INDEX(总课程表!S:S,MATCH($A54,总课程表!S:S,0)-1)&amp;CHAR(10)&amp;INDEX(总课程表!$A:$A,MATCH($A54,总课程表!S:S,0)-1),"")</f>
        <v/>
      </c>
      <c r="T54" s="49" t="str">
        <f>IFERROR(INDEX(总课程表!T:T,MATCH($A54,总课程表!T:T,0)-1)&amp;CHAR(10)&amp;INDEX(总课程表!$A:$A,MATCH($A54,总课程表!T:T,0)-1),"")</f>
        <v/>
      </c>
      <c r="U54" s="50" t="str">
        <f>IFERROR(INDEX(总课程表!U:U,MATCH($A54,总课程表!U:U,0)-1)&amp;CHAR(10)&amp;INDEX(总课程表!$A:$A,MATCH($A54,总课程表!U:U,0)-1),"")</f>
        <v/>
      </c>
      <c r="V54" s="51" t="str">
        <f>IFERROR(INDEX(总课程表!V:V,MATCH($A54,总课程表!V:V,0)-1)&amp;CHAR(10)&amp;INDEX(总课程表!$A:$A,MATCH($A54,总课程表!V:V,0)-1),"")</f>
        <v/>
      </c>
      <c r="W54" s="49" t="str">
        <f>IFERROR(INDEX(总课程表!W:W,MATCH($A54,总课程表!W:W,0)-1)&amp;CHAR(10)&amp;INDEX(总课程表!$A:$A,MATCH($A54,总课程表!W:W,0)-1),"")</f>
        <v/>
      </c>
      <c r="X54" s="49" t="str">
        <f t="array" ref="X54">IFERROR(IF(OR(A54=走班课),"选修",INDEX(总课程表!X:X,MATCH($A54,总课程表!X:X,0)-1)&amp;CHAR(10)&amp;INDEX(总课程表!$A:$A,MATCH($A54,总课程表!X:X,0)-1)),"")</f>
        <v>政治
九1</v>
      </c>
      <c r="Y54" s="54" t="str">
        <f>IFERROR(INDEX(总课程表!Y:Y,MATCH($A54,总课程表!Y:Y,0)-1)&amp;CHAR(10)&amp;INDEX(总课程表!$A:$A,MATCH($A54,总课程表!Y:Y,0)-1),"")</f>
        <v/>
      </c>
      <c r="Z54" s="51" t="str">
        <f ca="1">IFERROR(INDEX(总课程表!Z:Z,MATCH($A54,总课程表!Z:Z,0)-1)&amp;CHAR(10)&amp;INDEX(总课程表!$A:$A,MATCH($A54,总课程表!Z:Z,0)-1),"")</f>
        <v/>
      </c>
      <c r="AA54" s="49" t="str">
        <f>IFERROR(INDEX(总课程表!AA:AA,MATCH($A54,总课程表!AA:AA,0)-1)&amp;CHAR(10)&amp;INDEX(总课程表!$A:$A,MATCH($A54,总课程表!AA:AA,0)-1),"")</f>
        <v/>
      </c>
      <c r="AB54" s="49" t="str">
        <f>IFERROR(INDEX(总课程表!AB:AB,MATCH($A54,总课程表!AB:AB,0)-1)&amp;CHAR(10)&amp;INDEX(总课程表!$A:$A,MATCH($A54,总课程表!AB:AB,0)-1),"")</f>
        <v>政治
九2</v>
      </c>
      <c r="AC54" s="50" t="str">
        <f>IFERROR(INDEX(总课程表!AC:AC,MATCH($A54,总课程表!AC:AC,0)-1)&amp;CHAR(10)&amp;INDEX(总课程表!$A:$A,MATCH($A54,总课程表!AC:AC,0)-1),"")</f>
        <v/>
      </c>
      <c r="AD54" s="51" t="str">
        <f>IFERROR(INDEX(总课程表!AD:AD,MATCH($A54,总课程表!AD:AD,0)-1)&amp;CHAR(10)&amp;INDEX(总课程表!$A:$A,MATCH($A54,总课程表!AD:AD,0)-1),"")</f>
        <v/>
      </c>
      <c r="AE54" s="49" t="str">
        <f>IFERROR(INDEX(总课程表!AE:AE,MATCH($A54,总课程表!AE:AE,0)-1)&amp;CHAR(10)&amp;INDEX(总课程表!$A:$A,MATCH($A54,总课程表!AE:AE,0)-1),"")</f>
        <v>政治
九3</v>
      </c>
      <c r="AF54" s="49" t="str">
        <f>IFERROR(INDEX(总课程表!AF:AF,MATCH($A54,总课程表!AF:AF,0)-1)&amp;CHAR(10)&amp;INDEX(总课程表!$A:$A,MATCH($A54,总课程表!AF:AF,0)-1),"")</f>
        <v>地校2
九1</v>
      </c>
      <c r="AG54" s="54" t="str">
        <f>IFERROR(INDEX(总课程表!AG:AG,MATCH($A54,总课程表!AG:AG,0)-1)&amp;CHAR(10)&amp;INDEX(总课程表!$A:$A,MATCH($A54,总课程表!AG:AG,0)-1),"")</f>
        <v/>
      </c>
      <c r="AH54" s="51" t="str">
        <f ca="1">IFERROR(INDEX(总课程表!AH:AH,MATCH($A54,总课程表!AH:AH,0)-1)&amp;CHAR(10)&amp;INDEX(总课程表!$A:$A,MATCH($A54,总课程表!AH:AH,0)-1),"")</f>
        <v/>
      </c>
      <c r="AI54" s="49" t="str">
        <f>IFERROR(INDEX(总课程表!AI:AI,MATCH($A54,总课程表!AI:AI,0)-1)&amp;CHAR(10)&amp;INDEX(总课程表!$A:$A,MATCH($A54,总课程表!AI:AI,0)-1),"")</f>
        <v/>
      </c>
      <c r="AJ54" s="49" t="str">
        <f>IFERROR(INDEX(总课程表!AJ:AJ,MATCH($A54,总课程表!AJ:AJ,0)-1)&amp;CHAR(10)&amp;INDEX(总课程表!$A:$A,MATCH($A54,总课程表!AJ:AJ,0)-1),"")</f>
        <v/>
      </c>
      <c r="AK54" s="50" t="str">
        <f>IFERROR(INDEX(总课程表!AK:AK,MATCH($A54,总课程表!AK:AK,0)-1)&amp;CHAR(10)&amp;INDEX(总课程表!$A:$A,MATCH($A54,总课程表!AK:AK,0)-1),"")</f>
        <v/>
      </c>
      <c r="AL54" s="51" t="str">
        <f>IFERROR(INDEX(总课程表!AL:AL,MATCH($A54,总课程表!AL:AL,0)-1)&amp;CHAR(10)&amp;INDEX(总课程表!$A:$A,MATCH($A54,总课程表!AL:AL,0)-1),"")</f>
        <v/>
      </c>
      <c r="AM54" s="49" t="str">
        <f>IFERROR(INDEX(总课程表!AM:AM,MATCH($A54,总课程表!AM:AM,0)-1)&amp;CHAR(10)&amp;INDEX(总课程表!$A:$A,MATCH($A54,总课程表!AM:AM,0)-1),"")</f>
        <v>政治
九2</v>
      </c>
      <c r="AN54" s="49" t="str">
        <f>IFERROR(INDEX(总课程表!AN:AN,MATCH($A54,总课程表!AN:AN,0)-1)&amp;CHAR(10)&amp;INDEX(总课程表!$A:$A,MATCH($A54,总课程表!AN:AN,0)-1),"")</f>
        <v>地校2
九3</v>
      </c>
      <c r="AO54" s="54" t="str">
        <f>IFERROR(INDEX(总课程表!AO:AO,MATCH($A54,总课程表!AO:AO,0)-1)&amp;CHAR(10)&amp;INDEX(总课程表!$A:$A,MATCH($A54,总课程表!AO:AO,0)-1),"")</f>
        <v/>
      </c>
      <c r="AQ54" s="35" t="b">
        <f t="array" aca="1" ref="AQ54" ca="1">SUMPRODUCT((B54:AO54=教师总表0!B54:AO54)*1)=40</f>
        <v>1</v>
      </c>
      <c r="AR54" s="56" t="str">
        <f t="shared" si="2"/>
        <v>毛晓玲</v>
      </c>
      <c r="AS54" s="56" t="str">
        <f t="shared" si="2"/>
        <v>毛晓玲</v>
      </c>
      <c r="AT54" s="56" t="str">
        <f t="shared" si="2"/>
        <v>毛晓玲</v>
      </c>
      <c r="AU54" s="56" t="str">
        <f t="shared" si="2"/>
        <v>毛晓玲</v>
      </c>
      <c r="AV54" s="56" t="str">
        <f t="shared" si="2"/>
        <v>毛晓玲</v>
      </c>
    </row>
    <row r="55" spans="1:48" ht="22.6" customHeight="1" x14ac:dyDescent="0.15">
      <c r="A55" s="20" t="str">
        <f>教师安排!AI53</f>
        <v>倪亚红</v>
      </c>
      <c r="B55" s="48" t="str">
        <f ca="1">IFERROR(INDEX(总课程表!B:B,MATCH($A55,总课程表!B:B,0)-1)&amp;CHAR(10)&amp;INDEX(总课程表!$A:$A,MATCH($A55,总课程表!B:B,0)-1),"")</f>
        <v/>
      </c>
      <c r="C55" s="49" t="str">
        <f>IFERROR(INDEX(总课程表!C:C,MATCH($A55,总课程表!C:C,0)-1)&amp;CHAR(10)&amp;INDEX(总课程表!$A:$A,MATCH($A55,总课程表!C:C,0)-1),"")</f>
        <v/>
      </c>
      <c r="D55" s="49" t="str">
        <f>IFERROR(INDEX(总课程表!D:D,MATCH($A55,总课程表!D:D,0)-1)&amp;CHAR(10)&amp;INDEX(总课程表!$A:$A,MATCH($A55,总课程表!D:D,0)-1),"")</f>
        <v>信息
八1</v>
      </c>
      <c r="E55" s="50" t="str">
        <f>IFERROR(INDEX(总课程表!E:E,MATCH($A55,总课程表!E:E,0)-1)&amp;CHAR(10)&amp;INDEX(总课程表!$A:$A,MATCH($A55,总课程表!E:E,0)-1),"")</f>
        <v/>
      </c>
      <c r="F55" s="51" t="str">
        <f>IFERROR(INDEX(总课程表!F:F,MATCH($A55,总课程表!F:F,0)-1)&amp;CHAR(10)&amp;INDEX(总课程表!$A:$A,MATCH($A55,总课程表!F:F,0)-1),"")</f>
        <v/>
      </c>
      <c r="G55" s="49" t="str">
        <f>IFERROR(INDEX(总课程表!G:G,MATCH($A55,总课程表!G:G,0)-1)&amp;CHAR(10)&amp;INDEX(总课程表!$A:$A,MATCH($A55,总课程表!G:G,0)-1),"")</f>
        <v/>
      </c>
      <c r="H55" s="49" t="str">
        <f>IFERROR(INDEX(总课程表!H:H,MATCH($A55,总课程表!H:H,0)-1)&amp;CHAR(10)&amp;INDEX(总课程表!$A:$A,MATCH($A55,总课程表!H:H,0)-1),"")</f>
        <v/>
      </c>
      <c r="I55" s="54" t="str">
        <f>IFERROR(INDEX(总课程表!I:I,MATCH($A55,总课程表!I:I,0)-1)&amp;CHAR(10)&amp;INDEX(总课程表!$A:$A,MATCH($A55,总课程表!I:I,0)-1),"")</f>
        <v/>
      </c>
      <c r="J55" s="51" t="str">
        <f ca="1">IFERROR(INDEX(总课程表!J:J,MATCH($A55,总课程表!J:J,0)-1)&amp;CHAR(10)&amp;INDEX(总课程表!$A:$A,MATCH($A55,总课程表!J:J,0)-1),"")</f>
        <v/>
      </c>
      <c r="K55" s="49" t="str">
        <f>IFERROR(INDEX(总课程表!K:K,MATCH($A55,总课程表!K:K,0)-1)&amp;CHAR(10)&amp;INDEX(总课程表!$A:$A,MATCH($A55,总课程表!K:K,0)-1),"")</f>
        <v/>
      </c>
      <c r="L55" s="49" t="str">
        <f>IFERROR(INDEX(总课程表!L:L,MATCH($A55,总课程表!L:L,0)-1)&amp;CHAR(10)&amp;INDEX(总课程表!$A:$A,MATCH($A55,总课程表!L:L,0)-1),"")</f>
        <v/>
      </c>
      <c r="M55" s="50" t="str">
        <f>IFERROR(INDEX(总课程表!M:M,MATCH($A55,总课程表!M:M,0)-1)&amp;CHAR(10)&amp;INDEX(总课程表!$A:$A,MATCH($A55,总课程表!M:M,0)-1),"")</f>
        <v>信息
八5</v>
      </c>
      <c r="N55" s="51" t="str">
        <f>IFERROR(INDEX(总课程表!N:N,MATCH($A55,总课程表!N:N,0)-1)&amp;CHAR(10)&amp;INDEX(总课程表!$A:$A,MATCH($A55,总课程表!N:N,0)-1),"")</f>
        <v/>
      </c>
      <c r="O55" s="49" t="str">
        <f>IFERROR(INDEX(总课程表!O:O,MATCH($A55,总课程表!O:O,0)-1)&amp;CHAR(10)&amp;INDEX(总课程表!$A:$A,MATCH($A55,总课程表!O:O,0)-1),"")</f>
        <v>信息
八3</v>
      </c>
      <c r="P55" s="49" t="str">
        <f>IFERROR(INDEX(总课程表!P:P,MATCH($A55,总课程表!P:P,0)-1)&amp;CHAR(10)&amp;INDEX(总课程表!$A:$A,MATCH($A55,总课程表!P:P,0)-1),"")</f>
        <v/>
      </c>
      <c r="Q55" s="54" t="str">
        <f>IFERROR(INDEX(总课程表!Q:Q,MATCH($A55,总课程表!Q:Q,0)-1)&amp;CHAR(10)&amp;INDEX(总课程表!$A:$A,MATCH($A55,总课程表!Q:Q,0)-1),"")</f>
        <v/>
      </c>
      <c r="R55" s="51" t="str">
        <f ca="1">IFERROR(INDEX(总课程表!R:R,MATCH($A55,总课程表!R:R,0)-1)&amp;CHAR(10)&amp;INDEX(总课程表!$A:$A,MATCH($A55,总课程表!R:R,0)-1),"")</f>
        <v/>
      </c>
      <c r="S55" s="49" t="str">
        <f>IFERROR(INDEX(总课程表!S:S,MATCH($A55,总课程表!S:S,0)-1)&amp;CHAR(10)&amp;INDEX(总课程表!$A:$A,MATCH($A55,总课程表!S:S,0)-1),"")</f>
        <v/>
      </c>
      <c r="T55" s="49" t="str">
        <f>IFERROR(INDEX(总课程表!T:T,MATCH($A55,总课程表!T:T,0)-1)&amp;CHAR(10)&amp;INDEX(总课程表!$A:$A,MATCH($A55,总课程表!T:T,0)-1),"")</f>
        <v/>
      </c>
      <c r="U55" s="50" t="str">
        <f>IFERROR(INDEX(总课程表!U:U,MATCH($A55,总课程表!U:U,0)-1)&amp;CHAR(10)&amp;INDEX(总课程表!$A:$A,MATCH($A55,总课程表!U:U,0)-1),"")</f>
        <v>信息
八4</v>
      </c>
      <c r="V55" s="51" t="str">
        <f>IFERROR(INDEX(总课程表!V:V,MATCH($A55,总课程表!V:V,0)-1)&amp;CHAR(10)&amp;INDEX(总课程表!$A:$A,MATCH($A55,总课程表!V:V,0)-1),"")</f>
        <v>信息
八2</v>
      </c>
      <c r="W55" s="49" t="str">
        <f>IFERROR(INDEX(总课程表!W:W,MATCH($A55,总课程表!W:W,0)-1)&amp;CHAR(10)&amp;INDEX(总课程表!$A:$A,MATCH($A55,总课程表!W:W,0)-1),"")</f>
        <v/>
      </c>
      <c r="X55" s="49" t="str">
        <f t="array" ref="X55">IFERROR(IF(OR(A55=走班课),"选修",INDEX(总课程表!X:X,MATCH($A55,总课程表!X:X,0)-1)&amp;CHAR(10)&amp;INDEX(总课程表!$A:$A,MATCH($A55,总课程表!X:X,0)-1)),"")</f>
        <v/>
      </c>
      <c r="Y55" s="54" t="str">
        <f>IFERROR(INDEX(总课程表!Y:Y,MATCH($A55,总课程表!Y:Y,0)-1)&amp;CHAR(10)&amp;INDEX(总课程表!$A:$A,MATCH($A55,总课程表!Y:Y,0)-1),"")</f>
        <v/>
      </c>
      <c r="Z55" s="51" t="str">
        <f ca="1">IFERROR(INDEX(总课程表!Z:Z,MATCH($A55,总课程表!Z:Z,0)-1)&amp;CHAR(10)&amp;INDEX(总课程表!$A:$A,MATCH($A55,总课程表!Z:Z,0)-1),"")</f>
        <v/>
      </c>
      <c r="AA55" s="49" t="str">
        <f>IFERROR(INDEX(总课程表!AA:AA,MATCH($A55,总课程表!AA:AA,0)-1)&amp;CHAR(10)&amp;INDEX(总课程表!$A:$A,MATCH($A55,总课程表!AA:AA,0)-1),"")</f>
        <v/>
      </c>
      <c r="AB55" s="49" t="str">
        <f>IFERROR(INDEX(总课程表!AB:AB,MATCH($A55,总课程表!AB:AB,0)-1)&amp;CHAR(10)&amp;INDEX(总课程表!$A:$A,MATCH($A55,总课程表!AB:AB,0)-1),"")</f>
        <v>信息
八5</v>
      </c>
      <c r="AC55" s="50" t="str">
        <f>IFERROR(INDEX(总课程表!AC:AC,MATCH($A55,总课程表!AC:AC,0)-1)&amp;CHAR(10)&amp;INDEX(总课程表!$A:$A,MATCH($A55,总课程表!AC:AC,0)-1),"")</f>
        <v/>
      </c>
      <c r="AD55" s="51" t="str">
        <f>IFERROR(INDEX(总课程表!AD:AD,MATCH($A55,总课程表!AD:AD,0)-1)&amp;CHAR(10)&amp;INDEX(总课程表!$A:$A,MATCH($A55,总课程表!AD:AD,0)-1),"")</f>
        <v>信息
八2</v>
      </c>
      <c r="AE55" s="49" t="str">
        <f>IFERROR(INDEX(总课程表!AE:AE,MATCH($A55,总课程表!AE:AE,0)-1)&amp;CHAR(10)&amp;INDEX(总课程表!$A:$A,MATCH($A55,总课程表!AE:AE,0)-1),"")</f>
        <v/>
      </c>
      <c r="AF55" s="49" t="str">
        <f>IFERROR(INDEX(总课程表!AF:AF,MATCH($A55,总课程表!AF:AF,0)-1)&amp;CHAR(10)&amp;INDEX(总课程表!$A:$A,MATCH($A55,总课程表!AF:AF,0)-1),"")</f>
        <v>信息
八1</v>
      </c>
      <c r="AG55" s="54" t="str">
        <f>IFERROR(INDEX(总课程表!AG:AG,MATCH($A55,总课程表!AG:AG,0)-1)&amp;CHAR(10)&amp;INDEX(总课程表!$A:$A,MATCH($A55,总课程表!AG:AG,0)-1),"")</f>
        <v/>
      </c>
      <c r="AH55" s="51" t="str">
        <f ca="1">IFERROR(INDEX(总课程表!AH:AH,MATCH($A55,总课程表!AH:AH,0)-1)&amp;CHAR(10)&amp;INDEX(总课程表!$A:$A,MATCH($A55,总课程表!AH:AH,0)-1),"")</f>
        <v/>
      </c>
      <c r="AI55" s="49" t="str">
        <f>IFERROR(INDEX(总课程表!AI:AI,MATCH($A55,总课程表!AI:AI,0)-1)&amp;CHAR(10)&amp;INDEX(总课程表!$A:$A,MATCH($A55,总课程表!AI:AI,0)-1),"")</f>
        <v/>
      </c>
      <c r="AJ55" s="49" t="str">
        <f>IFERROR(INDEX(总课程表!AJ:AJ,MATCH($A55,总课程表!AJ:AJ,0)-1)&amp;CHAR(10)&amp;INDEX(总课程表!$A:$A,MATCH($A55,总课程表!AJ:AJ,0)-1),"")</f>
        <v/>
      </c>
      <c r="AK55" s="50" t="str">
        <f>IFERROR(INDEX(总课程表!AK:AK,MATCH($A55,总课程表!AK:AK,0)-1)&amp;CHAR(10)&amp;INDEX(总课程表!$A:$A,MATCH($A55,总课程表!AK:AK,0)-1),"")</f>
        <v/>
      </c>
      <c r="AL55" s="51" t="str">
        <f>IFERROR(INDEX(总课程表!AL:AL,MATCH($A55,总课程表!AL:AL,0)-1)&amp;CHAR(10)&amp;INDEX(总课程表!$A:$A,MATCH($A55,总课程表!AL:AL,0)-1),"")</f>
        <v/>
      </c>
      <c r="AM55" s="49" t="str">
        <f>IFERROR(INDEX(总课程表!AM:AM,MATCH($A55,总课程表!AM:AM,0)-1)&amp;CHAR(10)&amp;INDEX(总课程表!$A:$A,MATCH($A55,总课程表!AM:AM,0)-1),"")</f>
        <v>信息
八3</v>
      </c>
      <c r="AN55" s="49" t="str">
        <f>IFERROR(INDEX(总课程表!AN:AN,MATCH($A55,总课程表!AN:AN,0)-1)&amp;CHAR(10)&amp;INDEX(总课程表!$A:$A,MATCH($A55,总课程表!AN:AN,0)-1),"")</f>
        <v>信息
八4</v>
      </c>
      <c r="AO55" s="54" t="str">
        <f>IFERROR(INDEX(总课程表!AO:AO,MATCH($A55,总课程表!AO:AO,0)-1)&amp;CHAR(10)&amp;INDEX(总课程表!$A:$A,MATCH($A55,总课程表!AO:AO,0)-1),"")</f>
        <v/>
      </c>
      <c r="AQ55" s="35" t="b">
        <f t="array" aca="1" ref="AQ55" ca="1">SUMPRODUCT((B55:AO55=教师总表0!B55:AO55)*1)=40</f>
        <v>1</v>
      </c>
      <c r="AR55" s="56" t="str">
        <f t="shared" si="2"/>
        <v>倪亚红</v>
      </c>
      <c r="AS55" s="56" t="str">
        <f t="shared" si="2"/>
        <v>倪亚红</v>
      </c>
      <c r="AT55" s="56" t="str">
        <f t="shared" si="2"/>
        <v>倪亚红</v>
      </c>
      <c r="AU55" s="56" t="str">
        <f t="shared" si="2"/>
        <v>倪亚红</v>
      </c>
      <c r="AV55" s="56" t="str">
        <f t="shared" si="2"/>
        <v>倪亚红</v>
      </c>
    </row>
    <row r="56" spans="1:48" ht="22.6" customHeight="1" x14ac:dyDescent="0.15">
      <c r="A56" s="20" t="str">
        <f>教师安排!AI54</f>
        <v>庞涛</v>
      </c>
      <c r="B56" s="48" t="str">
        <f ca="1">IFERROR(INDEX(总课程表!B:B,MATCH($A56,总课程表!B:B,0)-1)&amp;CHAR(10)&amp;INDEX(总课程表!$A:$A,MATCH($A56,总课程表!B:B,0)-1),"")</f>
        <v>物理
九2</v>
      </c>
      <c r="C56" s="49" t="str">
        <f>IFERROR(INDEX(总课程表!C:C,MATCH($A56,总课程表!C:C,0)-1)&amp;CHAR(10)&amp;INDEX(总课程表!$A:$A,MATCH($A56,总课程表!C:C,0)-1),"")</f>
        <v>物理
九4</v>
      </c>
      <c r="D56" s="49" t="str">
        <f>IFERROR(INDEX(总课程表!D:D,MATCH($A56,总课程表!D:D,0)-1)&amp;CHAR(10)&amp;INDEX(总课程表!$A:$A,MATCH($A56,总课程表!D:D,0)-1),"")</f>
        <v/>
      </c>
      <c r="E56" s="50" t="str">
        <f>IFERROR(INDEX(总课程表!E:E,MATCH($A56,总课程表!E:E,0)-1)&amp;CHAR(10)&amp;INDEX(总课程表!$A:$A,MATCH($A56,总课程表!E:E,0)-1),"")</f>
        <v/>
      </c>
      <c r="F56" s="51" t="str">
        <f>IFERROR(INDEX(总课程表!F:F,MATCH($A56,总课程表!F:F,0)-1)&amp;CHAR(10)&amp;INDEX(总课程表!$A:$A,MATCH($A56,总课程表!F:F,0)-1),"")</f>
        <v/>
      </c>
      <c r="G56" s="49" t="str">
        <f>IFERROR(INDEX(总课程表!G:G,MATCH($A56,总课程表!G:G,0)-1)&amp;CHAR(10)&amp;INDEX(总课程表!$A:$A,MATCH($A56,总课程表!G:G,0)-1),"")</f>
        <v>物理
九9</v>
      </c>
      <c r="H56" s="49" t="str">
        <f>IFERROR(INDEX(总课程表!H:H,MATCH($A56,总课程表!H:H,0)-1)&amp;CHAR(10)&amp;INDEX(总课程表!$A:$A,MATCH($A56,总课程表!H:H,0)-1),"")</f>
        <v/>
      </c>
      <c r="I56" s="54" t="str">
        <f>IFERROR(INDEX(总课程表!I:I,MATCH($A56,总课程表!I:I,0)-1)&amp;CHAR(10)&amp;INDEX(总课程表!$A:$A,MATCH($A56,总课程表!I:I,0)-1),"")</f>
        <v/>
      </c>
      <c r="J56" s="51" t="str">
        <f ca="1">IFERROR(INDEX(总课程表!J:J,MATCH($A56,总课程表!J:J,0)-1)&amp;CHAR(10)&amp;INDEX(总课程表!$A:$A,MATCH($A56,总课程表!J:J,0)-1),"")</f>
        <v>物理
九2</v>
      </c>
      <c r="K56" s="49" t="str">
        <f>IFERROR(INDEX(总课程表!K:K,MATCH($A56,总课程表!K:K,0)-1)&amp;CHAR(10)&amp;INDEX(总课程表!$A:$A,MATCH($A56,总课程表!K:K,0)-1),"")</f>
        <v/>
      </c>
      <c r="L56" s="49" t="str">
        <f>IFERROR(INDEX(总课程表!L:L,MATCH($A56,总课程表!L:L,0)-1)&amp;CHAR(10)&amp;INDEX(总课程表!$A:$A,MATCH($A56,总课程表!L:L,0)-1),"")</f>
        <v/>
      </c>
      <c r="M56" s="50" t="str">
        <f>IFERROR(INDEX(总课程表!M:M,MATCH($A56,总课程表!M:M,0)-1)&amp;CHAR(10)&amp;INDEX(总课程表!$A:$A,MATCH($A56,总课程表!M:M,0)-1),"")</f>
        <v/>
      </c>
      <c r="N56" s="51" t="str">
        <f>IFERROR(INDEX(总课程表!N:N,MATCH($A56,总课程表!N:N,0)-1)&amp;CHAR(10)&amp;INDEX(总课程表!$A:$A,MATCH($A56,总课程表!N:N,0)-1),"")</f>
        <v>物理
九9</v>
      </c>
      <c r="O56" s="49" t="str">
        <f>IFERROR(INDEX(总课程表!O:O,MATCH($A56,总课程表!O:O,0)-1)&amp;CHAR(10)&amp;INDEX(总课程表!$A:$A,MATCH($A56,总课程表!O:O,0)-1),"")</f>
        <v/>
      </c>
      <c r="P56" s="49" t="str">
        <f>IFERROR(INDEX(总课程表!P:P,MATCH($A56,总课程表!P:P,0)-1)&amp;CHAR(10)&amp;INDEX(总课程表!$A:$A,MATCH($A56,总课程表!P:P,0)-1),"")</f>
        <v>物理
九4</v>
      </c>
      <c r="Q56" s="54" t="str">
        <f>IFERROR(INDEX(总课程表!Q:Q,MATCH($A56,总课程表!Q:Q,0)-1)&amp;CHAR(10)&amp;INDEX(总课程表!$A:$A,MATCH($A56,总课程表!Q:Q,0)-1),"")</f>
        <v/>
      </c>
      <c r="R56" s="51" t="str">
        <f ca="1">IFERROR(INDEX(总课程表!R:R,MATCH($A56,总课程表!R:R,0)-1)&amp;CHAR(10)&amp;INDEX(总课程表!$A:$A,MATCH($A56,总课程表!R:R,0)-1),"")</f>
        <v/>
      </c>
      <c r="S56" s="49" t="str">
        <f>IFERROR(INDEX(总课程表!S:S,MATCH($A56,总课程表!S:S,0)-1)&amp;CHAR(10)&amp;INDEX(总课程表!$A:$A,MATCH($A56,总课程表!S:S,0)-1),"")</f>
        <v/>
      </c>
      <c r="T56" s="49" t="str">
        <f>IFERROR(INDEX(总课程表!T:T,MATCH($A56,总课程表!T:T,0)-1)&amp;CHAR(10)&amp;INDEX(总课程表!$A:$A,MATCH($A56,总课程表!T:T,0)-1),"")</f>
        <v/>
      </c>
      <c r="U56" s="50" t="str">
        <f>IFERROR(INDEX(总课程表!U:U,MATCH($A56,总课程表!U:U,0)-1)&amp;CHAR(10)&amp;INDEX(总课程表!$A:$A,MATCH($A56,总课程表!U:U,0)-1),"")</f>
        <v/>
      </c>
      <c r="V56" s="51" t="str">
        <f>IFERROR(INDEX(总课程表!V:V,MATCH($A56,总课程表!V:V,0)-1)&amp;CHAR(10)&amp;INDEX(总课程表!$A:$A,MATCH($A56,总课程表!V:V,0)-1),"")</f>
        <v>物理
九2</v>
      </c>
      <c r="W56" s="49" t="str">
        <f>IFERROR(INDEX(总课程表!W:W,MATCH($A56,总课程表!W:W,0)-1)&amp;CHAR(10)&amp;INDEX(总课程表!$A:$A,MATCH($A56,总课程表!W:W,0)-1),"")</f>
        <v/>
      </c>
      <c r="X56" s="49" t="str">
        <f t="array" ref="X56">IFERROR(IF(OR(A56=走班课),"选修",INDEX(总课程表!X:X,MATCH($A56,总课程表!X:X,0)-1)&amp;CHAR(10)&amp;INDEX(总课程表!$A:$A,MATCH($A56,总课程表!X:X,0)-1)),"")</f>
        <v>选修</v>
      </c>
      <c r="Y56" s="54" t="str">
        <f>IFERROR(INDEX(总课程表!Y:Y,MATCH($A56,总课程表!Y:Y,0)-1)&amp;CHAR(10)&amp;INDEX(总课程表!$A:$A,MATCH($A56,总课程表!Y:Y,0)-1),"")</f>
        <v/>
      </c>
      <c r="Z56" s="51" t="str">
        <f ca="1">IFERROR(INDEX(总课程表!Z:Z,MATCH($A56,总课程表!Z:Z,0)-1)&amp;CHAR(10)&amp;INDEX(总课程表!$A:$A,MATCH($A56,总课程表!Z:Z,0)-1),"")</f>
        <v/>
      </c>
      <c r="AA56" s="49" t="str">
        <f>IFERROR(INDEX(总课程表!AA:AA,MATCH($A56,总课程表!AA:AA,0)-1)&amp;CHAR(10)&amp;INDEX(总课程表!$A:$A,MATCH($A56,总课程表!AA:AA,0)-1),"")</f>
        <v>物理
九4</v>
      </c>
      <c r="AB56" s="49" t="str">
        <f>IFERROR(INDEX(总课程表!AB:AB,MATCH($A56,总课程表!AB:AB,0)-1)&amp;CHAR(10)&amp;INDEX(总课程表!$A:$A,MATCH($A56,总课程表!AB:AB,0)-1),"")</f>
        <v/>
      </c>
      <c r="AC56" s="50" t="str">
        <f>IFERROR(INDEX(总课程表!AC:AC,MATCH($A56,总课程表!AC:AC,0)-1)&amp;CHAR(10)&amp;INDEX(总课程表!$A:$A,MATCH($A56,总课程表!AC:AC,0)-1),"")</f>
        <v>综实1
九9</v>
      </c>
      <c r="AD56" s="51" t="str">
        <f>IFERROR(INDEX(总课程表!AD:AD,MATCH($A56,总课程表!AD:AD,0)-1)&amp;CHAR(10)&amp;INDEX(总课程表!$A:$A,MATCH($A56,总课程表!AD:AD,0)-1),"")</f>
        <v/>
      </c>
      <c r="AE56" s="49" t="str">
        <f>IFERROR(INDEX(总课程表!AE:AE,MATCH($A56,总课程表!AE:AE,0)-1)&amp;CHAR(10)&amp;INDEX(总课程表!$A:$A,MATCH($A56,总课程表!AE:AE,0)-1),"")</f>
        <v/>
      </c>
      <c r="AF56" s="49" t="str">
        <f>IFERROR(INDEX(总课程表!AF:AF,MATCH($A56,总课程表!AF:AF,0)-1)&amp;CHAR(10)&amp;INDEX(总课程表!$A:$A,MATCH($A56,总课程表!AF:AF,0)-1),"")</f>
        <v/>
      </c>
      <c r="AG56" s="54" t="str">
        <f>IFERROR(INDEX(总课程表!AG:AG,MATCH($A56,总课程表!AG:AG,0)-1)&amp;CHAR(10)&amp;INDEX(总课程表!$A:$A,MATCH($A56,总课程表!AG:AG,0)-1),"")</f>
        <v/>
      </c>
      <c r="AH56" s="51" t="str">
        <f ca="1">IFERROR(INDEX(总课程表!AH:AH,MATCH($A56,总课程表!AH:AH,0)-1)&amp;CHAR(10)&amp;INDEX(总课程表!$A:$A,MATCH($A56,总课程表!AH:AH,0)-1),"")</f>
        <v>物理
九9</v>
      </c>
      <c r="AI56" s="49" t="str">
        <f>IFERROR(INDEX(总课程表!AI:AI,MATCH($A56,总课程表!AI:AI,0)-1)&amp;CHAR(10)&amp;INDEX(总课程表!$A:$A,MATCH($A56,总课程表!AI:AI,0)-1),"")</f>
        <v/>
      </c>
      <c r="AJ56" s="49" t="str">
        <f>IFERROR(INDEX(总课程表!AJ:AJ,MATCH($A56,总课程表!AJ:AJ,0)-1)&amp;CHAR(10)&amp;INDEX(总课程表!$A:$A,MATCH($A56,总课程表!AJ:AJ,0)-1),"")</f>
        <v/>
      </c>
      <c r="AK56" s="50" t="str">
        <f>IFERROR(INDEX(总课程表!AK:AK,MATCH($A56,总课程表!AK:AK,0)-1)&amp;CHAR(10)&amp;INDEX(总课程表!$A:$A,MATCH($A56,总课程表!AK:AK,0)-1),"")</f>
        <v/>
      </c>
      <c r="AL56" s="51" t="str">
        <f>IFERROR(INDEX(总课程表!AL:AL,MATCH($A56,总课程表!AL:AL,0)-1)&amp;CHAR(10)&amp;INDEX(总课程表!$A:$A,MATCH($A56,总课程表!AL:AL,0)-1),"")</f>
        <v/>
      </c>
      <c r="AM56" s="49" t="str">
        <f>IFERROR(INDEX(总课程表!AM:AM,MATCH($A56,总课程表!AM:AM,0)-1)&amp;CHAR(10)&amp;INDEX(总课程表!$A:$A,MATCH($A56,总课程表!AM:AM,0)-1),"")</f>
        <v>综实1
九4</v>
      </c>
      <c r="AN56" s="49" t="str">
        <f>IFERROR(INDEX(总课程表!AN:AN,MATCH($A56,总课程表!AN:AN,0)-1)&amp;CHAR(10)&amp;INDEX(总课程表!$A:$A,MATCH($A56,总课程表!AN:AN,0)-1),"")</f>
        <v>综实1
九2</v>
      </c>
      <c r="AO56" s="54" t="str">
        <f>IFERROR(INDEX(总课程表!AO:AO,MATCH($A56,总课程表!AO:AO,0)-1)&amp;CHAR(10)&amp;INDEX(总课程表!$A:$A,MATCH($A56,总课程表!AO:AO,0)-1),"")</f>
        <v/>
      </c>
      <c r="AQ56" s="35" t="b">
        <f t="array" aca="1" ref="AQ56" ca="1">SUMPRODUCT((B56:AO56=教师总表0!B56:AO56)*1)=40</f>
        <v>1</v>
      </c>
      <c r="AR56" s="56" t="str">
        <f t="shared" si="2"/>
        <v>庞涛</v>
      </c>
      <c r="AS56" s="56" t="str">
        <f t="shared" si="2"/>
        <v>庞涛</v>
      </c>
      <c r="AT56" s="56" t="str">
        <f t="shared" si="2"/>
        <v>庞涛</v>
      </c>
      <c r="AU56" s="56" t="str">
        <f t="shared" si="2"/>
        <v>庞涛</v>
      </c>
      <c r="AV56" s="56" t="str">
        <f t="shared" si="2"/>
        <v>庞涛</v>
      </c>
    </row>
    <row r="57" spans="1:48" ht="22.6" customHeight="1" x14ac:dyDescent="0.15">
      <c r="A57" s="20" t="str">
        <f>教师安排!AI55</f>
        <v>钱欢欢</v>
      </c>
      <c r="B57" s="48" t="str">
        <f ca="1">IFERROR(INDEX(总课程表!B:B,MATCH($A57,总课程表!B:B,0)-1)&amp;CHAR(10)&amp;INDEX(总课程表!$A:$A,MATCH($A57,总课程表!B:B,0)-1),"")</f>
        <v>语文
七3</v>
      </c>
      <c r="C57" s="49" t="str">
        <f>IFERROR(INDEX(总课程表!C:C,MATCH($A57,总课程表!C:C,0)-1)&amp;CHAR(10)&amp;INDEX(总课程表!$A:$A,MATCH($A57,总课程表!C:C,0)-1),"")</f>
        <v>语文
七8</v>
      </c>
      <c r="D57" s="49" t="str">
        <f>IFERROR(INDEX(总课程表!D:D,MATCH($A57,总课程表!D:D,0)-1)&amp;CHAR(10)&amp;INDEX(总课程表!$A:$A,MATCH($A57,总课程表!D:D,0)-1),"")</f>
        <v/>
      </c>
      <c r="E57" s="50" t="str">
        <f>IFERROR(INDEX(总课程表!E:E,MATCH($A57,总课程表!E:E,0)-1)&amp;CHAR(10)&amp;INDEX(总课程表!$A:$A,MATCH($A57,总课程表!E:E,0)-1),"")</f>
        <v/>
      </c>
      <c r="F57" s="51" t="str">
        <f>IFERROR(INDEX(总课程表!F:F,MATCH($A57,总课程表!F:F,0)-1)&amp;CHAR(10)&amp;INDEX(总课程表!$A:$A,MATCH($A57,总课程表!F:F,0)-1),"")</f>
        <v/>
      </c>
      <c r="G57" s="49" t="str">
        <f>IFERROR(INDEX(总课程表!G:G,MATCH($A57,总课程表!G:G,0)-1)&amp;CHAR(10)&amp;INDEX(总课程表!$A:$A,MATCH($A57,总课程表!G:G,0)-1),"")</f>
        <v/>
      </c>
      <c r="H57" s="49" t="str">
        <f>IFERROR(INDEX(总课程表!H:H,MATCH($A57,总课程表!H:H,0)-1)&amp;CHAR(10)&amp;INDEX(总课程表!$A:$A,MATCH($A57,总课程表!H:H,0)-1),"")</f>
        <v/>
      </c>
      <c r="I57" s="54" t="str">
        <f>IFERROR(INDEX(总课程表!I:I,MATCH($A57,总课程表!I:I,0)-1)&amp;CHAR(10)&amp;INDEX(总课程表!$A:$A,MATCH($A57,总课程表!I:I,0)-1),"")</f>
        <v/>
      </c>
      <c r="J57" s="51" t="str">
        <f ca="1">IFERROR(INDEX(总课程表!J:J,MATCH($A57,总课程表!J:J,0)-1)&amp;CHAR(10)&amp;INDEX(总课程表!$A:$A,MATCH($A57,总课程表!J:J,0)-1),"")</f>
        <v/>
      </c>
      <c r="K57" s="49" t="str">
        <f>IFERROR(INDEX(总课程表!K:K,MATCH($A57,总课程表!K:K,0)-1)&amp;CHAR(10)&amp;INDEX(总课程表!$A:$A,MATCH($A57,总课程表!K:K,0)-1),"")</f>
        <v/>
      </c>
      <c r="L57" s="49" t="str">
        <f>IFERROR(INDEX(总课程表!L:L,MATCH($A57,总课程表!L:L,0)-1)&amp;CHAR(10)&amp;INDEX(总课程表!$A:$A,MATCH($A57,总课程表!L:L,0)-1),"")</f>
        <v/>
      </c>
      <c r="M57" s="50" t="str">
        <f>IFERROR(INDEX(总课程表!M:M,MATCH($A57,总课程表!M:M,0)-1)&amp;CHAR(10)&amp;INDEX(总课程表!$A:$A,MATCH($A57,总课程表!M:M,0)-1),"")</f>
        <v/>
      </c>
      <c r="N57" s="51" t="str">
        <f>IFERROR(INDEX(总课程表!N:N,MATCH($A57,总课程表!N:N,0)-1)&amp;CHAR(10)&amp;INDEX(总课程表!$A:$A,MATCH($A57,总课程表!N:N,0)-1),"")</f>
        <v/>
      </c>
      <c r="O57" s="49" t="str">
        <f>IFERROR(INDEX(总课程表!O:O,MATCH($A57,总课程表!O:O,0)-1)&amp;CHAR(10)&amp;INDEX(总课程表!$A:$A,MATCH($A57,总课程表!O:O,0)-1),"")</f>
        <v>语文
七3</v>
      </c>
      <c r="P57" s="49" t="str">
        <f>IFERROR(INDEX(总课程表!P:P,MATCH($A57,总课程表!P:P,0)-1)&amp;CHAR(10)&amp;INDEX(总课程表!$A:$A,MATCH($A57,总课程表!P:P,0)-1),"")</f>
        <v>语文
七8</v>
      </c>
      <c r="Q57" s="54" t="str">
        <f>IFERROR(INDEX(总课程表!Q:Q,MATCH($A57,总课程表!Q:Q,0)-1)&amp;CHAR(10)&amp;INDEX(总课程表!$A:$A,MATCH($A57,总课程表!Q:Q,0)-1),"")</f>
        <v/>
      </c>
      <c r="R57" s="51" t="str">
        <f ca="1">IFERROR(INDEX(总课程表!R:R,MATCH($A57,总课程表!R:R,0)-1)&amp;CHAR(10)&amp;INDEX(总课程表!$A:$A,MATCH($A57,总课程表!R:R,0)-1),"")</f>
        <v/>
      </c>
      <c r="S57" s="49" t="str">
        <f>IFERROR(INDEX(总课程表!S:S,MATCH($A57,总课程表!S:S,0)-1)&amp;CHAR(10)&amp;INDEX(总课程表!$A:$A,MATCH($A57,总课程表!S:S,0)-1),"")</f>
        <v>语文
七8</v>
      </c>
      <c r="T57" s="49" t="str">
        <f>IFERROR(INDEX(总课程表!T:T,MATCH($A57,总课程表!T:T,0)-1)&amp;CHAR(10)&amp;INDEX(总课程表!$A:$A,MATCH($A57,总课程表!T:T,0)-1),"")</f>
        <v>语文
七3</v>
      </c>
      <c r="U57" s="50" t="str">
        <f>IFERROR(INDEX(总课程表!U:U,MATCH($A57,总课程表!U:U,0)-1)&amp;CHAR(10)&amp;INDEX(总课程表!$A:$A,MATCH($A57,总课程表!U:U,0)-1),"")</f>
        <v/>
      </c>
      <c r="V57" s="51" t="str">
        <f>IFERROR(INDEX(总课程表!V:V,MATCH($A57,总课程表!V:V,0)-1)&amp;CHAR(10)&amp;INDEX(总课程表!$A:$A,MATCH($A57,总课程表!V:V,0)-1),"")</f>
        <v/>
      </c>
      <c r="W57" s="49" t="str">
        <f>IFERROR(INDEX(总课程表!W:W,MATCH($A57,总课程表!W:W,0)-1)&amp;CHAR(10)&amp;INDEX(总课程表!$A:$A,MATCH($A57,总课程表!W:W,0)-1),"")</f>
        <v/>
      </c>
      <c r="X57" s="49" t="str">
        <f t="array" ref="X57">IFERROR(IF(OR(A57=走班课),"选修",INDEX(总课程表!X:X,MATCH($A57,总课程表!X:X,0)-1)&amp;CHAR(10)&amp;INDEX(总课程表!$A:$A,MATCH($A57,总课程表!X:X,0)-1)),"")</f>
        <v/>
      </c>
      <c r="Y57" s="54" t="str">
        <f>IFERROR(INDEX(总课程表!Y:Y,MATCH($A57,总课程表!Y:Y,0)-1)&amp;CHAR(10)&amp;INDEX(总课程表!$A:$A,MATCH($A57,总课程表!Y:Y,0)-1),"")</f>
        <v/>
      </c>
      <c r="Z57" s="51" t="str">
        <f ca="1">IFERROR(INDEX(总课程表!Z:Z,MATCH($A57,总课程表!Z:Z,0)-1)&amp;CHAR(10)&amp;INDEX(总课程表!$A:$A,MATCH($A57,总课程表!Z:Z,0)-1),"")</f>
        <v>语文
七3</v>
      </c>
      <c r="AA57" s="49" t="str">
        <f>IFERROR(INDEX(总课程表!AA:AA,MATCH($A57,总课程表!AA:AA,0)-1)&amp;CHAR(10)&amp;INDEX(总课程表!$A:$A,MATCH($A57,总课程表!AA:AA,0)-1),"")</f>
        <v>语文
七8</v>
      </c>
      <c r="AB57" s="49" t="str">
        <f>IFERROR(INDEX(总课程表!AB:AB,MATCH($A57,总课程表!AB:AB,0)-1)&amp;CHAR(10)&amp;INDEX(总课程表!$A:$A,MATCH($A57,总课程表!AB:AB,0)-1),"")</f>
        <v/>
      </c>
      <c r="AC57" s="50" t="str">
        <f>IFERROR(INDEX(总课程表!AC:AC,MATCH($A57,总课程表!AC:AC,0)-1)&amp;CHAR(10)&amp;INDEX(总课程表!$A:$A,MATCH($A57,总课程表!AC:AC,0)-1),"")</f>
        <v/>
      </c>
      <c r="AD57" s="51" t="str">
        <f>IFERROR(INDEX(总课程表!AD:AD,MATCH($A57,总课程表!AD:AD,0)-1)&amp;CHAR(10)&amp;INDEX(总课程表!$A:$A,MATCH($A57,总课程表!AD:AD,0)-1),"")</f>
        <v/>
      </c>
      <c r="AE57" s="49" t="str">
        <f>IFERROR(INDEX(总课程表!AE:AE,MATCH($A57,总课程表!AE:AE,0)-1)&amp;CHAR(10)&amp;INDEX(总课程表!$A:$A,MATCH($A57,总课程表!AE:AE,0)-1),"")</f>
        <v/>
      </c>
      <c r="AF57" s="49" t="str">
        <f>IFERROR(INDEX(总课程表!AF:AF,MATCH($A57,总课程表!AF:AF,0)-1)&amp;CHAR(10)&amp;INDEX(总课程表!$A:$A,MATCH($A57,总课程表!AF:AF,0)-1),"")</f>
        <v/>
      </c>
      <c r="AG57" s="54" t="str">
        <f>IFERROR(INDEX(总课程表!AG:AG,MATCH($A57,总课程表!AG:AG,0)-1)&amp;CHAR(10)&amp;INDEX(总课程表!$A:$A,MATCH($A57,总课程表!AG:AG,0)-1),"")</f>
        <v/>
      </c>
      <c r="AH57" s="51" t="str">
        <f ca="1">IFERROR(INDEX(总课程表!AH:AH,MATCH($A57,总课程表!AH:AH,0)-1)&amp;CHAR(10)&amp;INDEX(总课程表!$A:$A,MATCH($A57,总课程表!AH:AH,0)-1),"")</f>
        <v/>
      </c>
      <c r="AI57" s="49" t="str">
        <f>IFERROR(INDEX(总课程表!AI:AI,MATCH($A57,总课程表!AI:AI,0)-1)&amp;CHAR(10)&amp;INDEX(总课程表!$A:$A,MATCH($A57,总课程表!AI:AI,0)-1),"")</f>
        <v>语文
七8</v>
      </c>
      <c r="AJ57" s="49" t="str">
        <f>IFERROR(INDEX(总课程表!AJ:AJ,MATCH($A57,总课程表!AJ:AJ,0)-1)&amp;CHAR(10)&amp;INDEX(总课程表!$A:$A,MATCH($A57,总课程表!AJ:AJ,0)-1),"")</f>
        <v/>
      </c>
      <c r="AK57" s="50" t="str">
        <f>IFERROR(INDEX(总课程表!AK:AK,MATCH($A57,总课程表!AK:AK,0)-1)&amp;CHAR(10)&amp;INDEX(总课程表!$A:$A,MATCH($A57,总课程表!AK:AK,0)-1),"")</f>
        <v/>
      </c>
      <c r="AL57" s="51" t="str">
        <f>IFERROR(INDEX(总课程表!AL:AL,MATCH($A57,总课程表!AL:AL,0)-1)&amp;CHAR(10)&amp;INDEX(总课程表!$A:$A,MATCH($A57,总课程表!AL:AL,0)-1),"")</f>
        <v/>
      </c>
      <c r="AM57" s="49" t="str">
        <f>IFERROR(INDEX(总课程表!AM:AM,MATCH($A57,总课程表!AM:AM,0)-1)&amp;CHAR(10)&amp;INDEX(总课程表!$A:$A,MATCH($A57,总课程表!AM:AM,0)-1),"")</f>
        <v>语文
七3</v>
      </c>
      <c r="AN57" s="49" t="str">
        <f>IFERROR(INDEX(总课程表!AN:AN,MATCH($A57,总课程表!AN:AN,0)-1)&amp;CHAR(10)&amp;INDEX(总课程表!$A:$A,MATCH($A57,总课程表!AN:AN,0)-1),"")</f>
        <v/>
      </c>
      <c r="AO57" s="54" t="str">
        <f>IFERROR(INDEX(总课程表!AO:AO,MATCH($A57,总课程表!AO:AO,0)-1)&amp;CHAR(10)&amp;INDEX(总课程表!$A:$A,MATCH($A57,总课程表!AO:AO,0)-1),"")</f>
        <v/>
      </c>
      <c r="AQ57" s="35" t="b">
        <f t="array" aca="1" ref="AQ57" ca="1">SUMPRODUCT((B57:AO57=教师总表0!B57:AO57)*1)=40</f>
        <v>1</v>
      </c>
      <c r="AR57" s="56" t="str">
        <f t="shared" si="2"/>
        <v>钱欢欢</v>
      </c>
      <c r="AS57" s="56" t="str">
        <f t="shared" si="2"/>
        <v>钱欢欢</v>
      </c>
      <c r="AT57" s="56" t="str">
        <f t="shared" si="2"/>
        <v>钱欢欢</v>
      </c>
      <c r="AU57" s="56" t="str">
        <f t="shared" si="2"/>
        <v>钱欢欢</v>
      </c>
      <c r="AV57" s="56" t="str">
        <f t="shared" si="2"/>
        <v>钱欢欢</v>
      </c>
    </row>
    <row r="58" spans="1:48" ht="22.6" customHeight="1" x14ac:dyDescent="0.15">
      <c r="A58" s="20" t="str">
        <f>教师安排!AI56</f>
        <v>钱丽芬</v>
      </c>
      <c r="B58" s="48" t="str">
        <f ca="1">IFERROR(INDEX(总课程表!B:B,MATCH($A58,总课程表!B:B,0)-1)&amp;CHAR(10)&amp;INDEX(总课程表!$A:$A,MATCH($A58,总课程表!B:B,0)-1),"")</f>
        <v/>
      </c>
      <c r="C58" s="49" t="str">
        <f>IFERROR(INDEX(总课程表!C:C,MATCH($A58,总课程表!C:C,0)-1)&amp;CHAR(10)&amp;INDEX(总课程表!$A:$A,MATCH($A58,总课程表!C:C,0)-1),"")</f>
        <v/>
      </c>
      <c r="D58" s="49" t="str">
        <f>IFERROR(INDEX(总课程表!D:D,MATCH($A58,总课程表!D:D,0)-1)&amp;CHAR(10)&amp;INDEX(总课程表!$A:$A,MATCH($A58,总课程表!D:D,0)-1),"")</f>
        <v>语文
八7</v>
      </c>
      <c r="E58" s="50" t="str">
        <f>IFERROR(INDEX(总课程表!E:E,MATCH($A58,总课程表!E:E,0)-1)&amp;CHAR(10)&amp;INDEX(总课程表!$A:$A,MATCH($A58,总课程表!E:E,0)-1),"")</f>
        <v/>
      </c>
      <c r="F58" s="51" t="str">
        <f>IFERROR(INDEX(总课程表!F:F,MATCH($A58,总课程表!F:F,0)-1)&amp;CHAR(10)&amp;INDEX(总课程表!$A:$A,MATCH($A58,总课程表!F:F,0)-1),"")</f>
        <v/>
      </c>
      <c r="G58" s="49" t="str">
        <f>IFERROR(INDEX(总课程表!G:G,MATCH($A58,总课程表!G:G,0)-1)&amp;CHAR(10)&amp;INDEX(总课程表!$A:$A,MATCH($A58,总课程表!G:G,0)-1),"")</f>
        <v/>
      </c>
      <c r="H58" s="49" t="str">
        <f>IFERROR(INDEX(总课程表!H:H,MATCH($A58,总课程表!H:H,0)-1)&amp;CHAR(10)&amp;INDEX(总课程表!$A:$A,MATCH($A58,总课程表!H:H,0)-1),"")</f>
        <v/>
      </c>
      <c r="I58" s="54" t="str">
        <f>IFERROR(INDEX(总课程表!I:I,MATCH($A58,总课程表!I:I,0)-1)&amp;CHAR(10)&amp;INDEX(总课程表!$A:$A,MATCH($A58,总课程表!I:I,0)-1),"")</f>
        <v/>
      </c>
      <c r="J58" s="51" t="str">
        <f ca="1">IFERROR(INDEX(总课程表!J:J,MATCH($A58,总课程表!J:J,0)-1)&amp;CHAR(10)&amp;INDEX(总课程表!$A:$A,MATCH($A58,总课程表!J:J,0)-1),"")</f>
        <v/>
      </c>
      <c r="K58" s="49" t="str">
        <f>IFERROR(INDEX(总课程表!K:K,MATCH($A58,总课程表!K:K,0)-1)&amp;CHAR(10)&amp;INDEX(总课程表!$A:$A,MATCH($A58,总课程表!K:K,0)-1),"")</f>
        <v/>
      </c>
      <c r="L58" s="49" t="str">
        <f>IFERROR(INDEX(总课程表!L:L,MATCH($A58,总课程表!L:L,0)-1)&amp;CHAR(10)&amp;INDEX(总课程表!$A:$A,MATCH($A58,总课程表!L:L,0)-1),"")</f>
        <v/>
      </c>
      <c r="M58" s="50" t="str">
        <f>IFERROR(INDEX(总课程表!M:M,MATCH($A58,总课程表!M:M,0)-1)&amp;CHAR(10)&amp;INDEX(总课程表!$A:$A,MATCH($A58,总课程表!M:M,0)-1),"")</f>
        <v/>
      </c>
      <c r="N58" s="51" t="str">
        <f>IFERROR(INDEX(总课程表!N:N,MATCH($A58,总课程表!N:N,0)-1)&amp;CHAR(10)&amp;INDEX(总课程表!$A:$A,MATCH($A58,总课程表!N:N,0)-1),"")</f>
        <v/>
      </c>
      <c r="O58" s="49" t="str">
        <f>IFERROR(INDEX(总课程表!O:O,MATCH($A58,总课程表!O:O,0)-1)&amp;CHAR(10)&amp;INDEX(总课程表!$A:$A,MATCH($A58,总课程表!O:O,0)-1),"")</f>
        <v/>
      </c>
      <c r="P58" s="49" t="str">
        <f>IFERROR(INDEX(总课程表!P:P,MATCH($A58,总课程表!P:P,0)-1)&amp;CHAR(10)&amp;INDEX(总课程表!$A:$A,MATCH($A58,总课程表!P:P,0)-1),"")</f>
        <v>语文
八7</v>
      </c>
      <c r="Q58" s="54" t="str">
        <f>IFERROR(INDEX(总课程表!Q:Q,MATCH($A58,总课程表!Q:Q,0)-1)&amp;CHAR(10)&amp;INDEX(总课程表!$A:$A,MATCH($A58,总课程表!Q:Q,0)-1),"")</f>
        <v/>
      </c>
      <c r="R58" s="51" t="str">
        <f ca="1">IFERROR(INDEX(总课程表!R:R,MATCH($A58,总课程表!R:R,0)-1)&amp;CHAR(10)&amp;INDEX(总课程表!$A:$A,MATCH($A58,总课程表!R:R,0)-1),"")</f>
        <v/>
      </c>
      <c r="S58" s="49" t="str">
        <f>IFERROR(INDEX(总课程表!S:S,MATCH($A58,总课程表!S:S,0)-1)&amp;CHAR(10)&amp;INDEX(总课程表!$A:$A,MATCH($A58,总课程表!S:S,0)-1),"")</f>
        <v>语文
八7</v>
      </c>
      <c r="T58" s="49" t="str">
        <f>IFERROR(INDEX(总课程表!T:T,MATCH($A58,总课程表!T:T,0)-1)&amp;CHAR(10)&amp;INDEX(总课程表!$A:$A,MATCH($A58,总课程表!T:T,0)-1),"")</f>
        <v/>
      </c>
      <c r="U58" s="50" t="str">
        <f>IFERROR(INDEX(总课程表!U:U,MATCH($A58,总课程表!U:U,0)-1)&amp;CHAR(10)&amp;INDEX(总课程表!$A:$A,MATCH($A58,总课程表!U:U,0)-1),"")</f>
        <v/>
      </c>
      <c r="V58" s="51" t="str">
        <f>IFERROR(INDEX(总课程表!V:V,MATCH($A58,总课程表!V:V,0)-1)&amp;CHAR(10)&amp;INDEX(总课程表!$A:$A,MATCH($A58,总课程表!V:V,0)-1),"")</f>
        <v/>
      </c>
      <c r="W58" s="49" t="str">
        <f>IFERROR(INDEX(总课程表!W:W,MATCH($A58,总课程表!W:W,0)-1)&amp;CHAR(10)&amp;INDEX(总课程表!$A:$A,MATCH($A58,总课程表!W:W,0)-1),"")</f>
        <v/>
      </c>
      <c r="X58" s="49" t="str">
        <f t="array" ref="X58">IFERROR(IF(OR(A58=走班课),"选修",INDEX(总课程表!X:X,MATCH($A58,总课程表!X:X,0)-1)&amp;CHAR(10)&amp;INDEX(总课程表!$A:$A,MATCH($A58,总课程表!X:X,0)-1)),"")</f>
        <v/>
      </c>
      <c r="Y58" s="54" t="str">
        <f>IFERROR(INDEX(总课程表!Y:Y,MATCH($A58,总课程表!Y:Y,0)-1)&amp;CHAR(10)&amp;INDEX(总课程表!$A:$A,MATCH($A58,总课程表!Y:Y,0)-1),"")</f>
        <v/>
      </c>
      <c r="Z58" s="51" t="str">
        <f ca="1">IFERROR(INDEX(总课程表!Z:Z,MATCH($A58,总课程表!Z:Z,0)-1)&amp;CHAR(10)&amp;INDEX(总课程表!$A:$A,MATCH($A58,总课程表!Z:Z,0)-1),"")</f>
        <v/>
      </c>
      <c r="AA58" s="49" t="str">
        <f>IFERROR(INDEX(总课程表!AA:AA,MATCH($A58,总课程表!AA:AA,0)-1)&amp;CHAR(10)&amp;INDEX(总课程表!$A:$A,MATCH($A58,总课程表!AA:AA,0)-1),"")</f>
        <v>语文
八7</v>
      </c>
      <c r="AB58" s="49" t="str">
        <f>IFERROR(INDEX(总课程表!AB:AB,MATCH($A58,总课程表!AB:AB,0)-1)&amp;CHAR(10)&amp;INDEX(总课程表!$A:$A,MATCH($A58,总课程表!AB:AB,0)-1),"")</f>
        <v/>
      </c>
      <c r="AC58" s="50" t="str">
        <f>IFERROR(INDEX(总课程表!AC:AC,MATCH($A58,总课程表!AC:AC,0)-1)&amp;CHAR(10)&amp;INDEX(总课程表!$A:$A,MATCH($A58,总课程表!AC:AC,0)-1),"")</f>
        <v/>
      </c>
      <c r="AD58" s="51" t="str">
        <f>IFERROR(INDEX(总课程表!AD:AD,MATCH($A58,总课程表!AD:AD,0)-1)&amp;CHAR(10)&amp;INDEX(总课程表!$A:$A,MATCH($A58,总课程表!AD:AD,0)-1),"")</f>
        <v/>
      </c>
      <c r="AE58" s="49" t="str">
        <f>IFERROR(INDEX(总课程表!AE:AE,MATCH($A58,总课程表!AE:AE,0)-1)&amp;CHAR(10)&amp;INDEX(总课程表!$A:$A,MATCH($A58,总课程表!AE:AE,0)-1),"")</f>
        <v/>
      </c>
      <c r="AF58" s="49" t="str">
        <f>IFERROR(INDEX(总课程表!AF:AF,MATCH($A58,总课程表!AF:AF,0)-1)&amp;CHAR(10)&amp;INDEX(总课程表!$A:$A,MATCH($A58,总课程表!AF:AF,0)-1),"")</f>
        <v/>
      </c>
      <c r="AG58" s="54" t="str">
        <f>IFERROR(INDEX(总课程表!AG:AG,MATCH($A58,总课程表!AG:AG,0)-1)&amp;CHAR(10)&amp;INDEX(总课程表!$A:$A,MATCH($A58,总课程表!AG:AG,0)-1),"")</f>
        <v/>
      </c>
      <c r="AH58" s="51" t="str">
        <f ca="1">IFERROR(INDEX(总课程表!AH:AH,MATCH($A58,总课程表!AH:AH,0)-1)&amp;CHAR(10)&amp;INDEX(总课程表!$A:$A,MATCH($A58,总课程表!AH:AH,0)-1),"")</f>
        <v>语文
八7</v>
      </c>
      <c r="AI58" s="49" t="str">
        <f>IFERROR(INDEX(总课程表!AI:AI,MATCH($A58,总课程表!AI:AI,0)-1)&amp;CHAR(10)&amp;INDEX(总课程表!$A:$A,MATCH($A58,总课程表!AI:AI,0)-1),"")</f>
        <v/>
      </c>
      <c r="AJ58" s="49" t="str">
        <f>IFERROR(INDEX(总课程表!AJ:AJ,MATCH($A58,总课程表!AJ:AJ,0)-1)&amp;CHAR(10)&amp;INDEX(总课程表!$A:$A,MATCH($A58,总课程表!AJ:AJ,0)-1),"")</f>
        <v/>
      </c>
      <c r="AK58" s="50" t="str">
        <f>IFERROR(INDEX(总课程表!AK:AK,MATCH($A58,总课程表!AK:AK,0)-1)&amp;CHAR(10)&amp;INDEX(总课程表!$A:$A,MATCH($A58,总课程表!AK:AK,0)-1),"")</f>
        <v/>
      </c>
      <c r="AL58" s="51" t="str">
        <f>IFERROR(INDEX(总课程表!AL:AL,MATCH($A58,总课程表!AL:AL,0)-1)&amp;CHAR(10)&amp;INDEX(总课程表!$A:$A,MATCH($A58,总课程表!AL:AL,0)-1),"")</f>
        <v/>
      </c>
      <c r="AM58" s="49" t="str">
        <f>IFERROR(INDEX(总课程表!AM:AM,MATCH($A58,总课程表!AM:AM,0)-1)&amp;CHAR(10)&amp;INDEX(总课程表!$A:$A,MATCH($A58,总课程表!AM:AM,0)-1),"")</f>
        <v/>
      </c>
      <c r="AN58" s="49" t="str">
        <f>IFERROR(INDEX(总课程表!AN:AN,MATCH($A58,总课程表!AN:AN,0)-1)&amp;CHAR(10)&amp;INDEX(总课程表!$A:$A,MATCH($A58,总课程表!AN:AN,0)-1),"")</f>
        <v/>
      </c>
      <c r="AO58" s="54" t="str">
        <f>IFERROR(INDEX(总课程表!AO:AO,MATCH($A58,总课程表!AO:AO,0)-1)&amp;CHAR(10)&amp;INDEX(总课程表!$A:$A,MATCH($A58,总课程表!AO:AO,0)-1),"")</f>
        <v/>
      </c>
      <c r="AQ58" s="35" t="b">
        <f t="array" aca="1" ref="AQ58" ca="1">SUMPRODUCT((B58:AO58=教师总表0!B58:AO58)*1)=40</f>
        <v>1</v>
      </c>
      <c r="AR58" s="56" t="str">
        <f t="shared" si="2"/>
        <v>钱丽芬</v>
      </c>
      <c r="AS58" s="56" t="str">
        <f t="shared" si="2"/>
        <v>钱丽芬</v>
      </c>
      <c r="AT58" s="56" t="str">
        <f t="shared" si="2"/>
        <v>钱丽芬</v>
      </c>
      <c r="AU58" s="56" t="str">
        <f t="shared" si="2"/>
        <v>钱丽芬</v>
      </c>
      <c r="AV58" s="56" t="str">
        <f t="shared" si="2"/>
        <v>钱丽芬</v>
      </c>
    </row>
    <row r="59" spans="1:48" ht="22.6" customHeight="1" x14ac:dyDescent="0.15">
      <c r="A59" s="20" t="str">
        <f>教师安排!AI57</f>
        <v>任俊平</v>
      </c>
      <c r="B59" s="48" t="str">
        <f ca="1">IFERROR(INDEX(总课程表!B:B,MATCH($A59,总课程表!B:B,0)-1)&amp;CHAR(10)&amp;INDEX(总课程表!$A:$A,MATCH($A59,总课程表!B:B,0)-1),"")</f>
        <v>化学
九1</v>
      </c>
      <c r="C59" s="49" t="str">
        <f>IFERROR(INDEX(总课程表!C:C,MATCH($A59,总课程表!C:C,0)-1)&amp;CHAR(10)&amp;INDEX(总课程表!$A:$A,MATCH($A59,总课程表!C:C,0)-1),"")</f>
        <v/>
      </c>
      <c r="D59" s="49" t="str">
        <f>IFERROR(INDEX(总课程表!D:D,MATCH($A59,总课程表!D:D,0)-1)&amp;CHAR(10)&amp;INDEX(总课程表!$A:$A,MATCH($A59,总课程表!D:D,0)-1),"")</f>
        <v>生物
七5</v>
      </c>
      <c r="E59" s="50" t="str">
        <f>IFERROR(INDEX(总课程表!E:E,MATCH($A59,总课程表!E:E,0)-1)&amp;CHAR(10)&amp;INDEX(总课程表!$A:$A,MATCH($A59,总课程表!E:E,0)-1),"")</f>
        <v/>
      </c>
      <c r="F59" s="51" t="str">
        <f>IFERROR(INDEX(总课程表!F:F,MATCH($A59,总课程表!F:F,0)-1)&amp;CHAR(10)&amp;INDEX(总课程表!$A:$A,MATCH($A59,总课程表!F:F,0)-1),"")</f>
        <v>化学
九11</v>
      </c>
      <c r="G59" s="49" t="str">
        <f>IFERROR(INDEX(总课程表!G:G,MATCH($A59,总课程表!G:G,0)-1)&amp;CHAR(10)&amp;INDEX(总课程表!$A:$A,MATCH($A59,总课程表!G:G,0)-1),"")</f>
        <v/>
      </c>
      <c r="H59" s="49" t="str">
        <f>IFERROR(INDEX(总课程表!H:H,MATCH($A59,总课程表!H:H,0)-1)&amp;CHAR(10)&amp;INDEX(总课程表!$A:$A,MATCH($A59,总课程表!H:H,0)-1),"")</f>
        <v/>
      </c>
      <c r="I59" s="54" t="str">
        <f>IFERROR(INDEX(总课程表!I:I,MATCH($A59,总课程表!I:I,0)-1)&amp;CHAR(10)&amp;INDEX(总课程表!$A:$A,MATCH($A59,总课程表!I:I,0)-1),"")</f>
        <v>化学
九11</v>
      </c>
      <c r="J59" s="51" t="str">
        <f ca="1">IFERROR(INDEX(总课程表!J:J,MATCH($A59,总课程表!J:J,0)-1)&amp;CHAR(10)&amp;INDEX(总课程表!$A:$A,MATCH($A59,总课程表!J:J,0)-1),"")</f>
        <v/>
      </c>
      <c r="K59" s="49" t="str">
        <f>IFERROR(INDEX(总课程表!K:K,MATCH($A59,总课程表!K:K,0)-1)&amp;CHAR(10)&amp;INDEX(总课程表!$A:$A,MATCH($A59,总课程表!K:K,0)-1),"")</f>
        <v>生物
七5</v>
      </c>
      <c r="L59" s="49" t="str">
        <f>IFERROR(INDEX(总课程表!L:L,MATCH($A59,总课程表!L:L,0)-1)&amp;CHAR(10)&amp;INDEX(总课程表!$A:$A,MATCH($A59,总课程表!L:L,0)-1),"")</f>
        <v>化学
九11</v>
      </c>
      <c r="M59" s="50" t="str">
        <f>IFERROR(INDEX(总课程表!M:M,MATCH($A59,总课程表!M:M,0)-1)&amp;CHAR(10)&amp;INDEX(总课程表!$A:$A,MATCH($A59,总课程表!M:M,0)-1),"")</f>
        <v/>
      </c>
      <c r="N59" s="51" t="str">
        <f>IFERROR(INDEX(总课程表!N:N,MATCH($A59,总课程表!N:N,0)-1)&amp;CHAR(10)&amp;INDEX(总课程表!$A:$A,MATCH($A59,总课程表!N:N,0)-1),"")</f>
        <v>化学
九1</v>
      </c>
      <c r="O59" s="49" t="str">
        <f>IFERROR(INDEX(总课程表!O:O,MATCH($A59,总课程表!O:O,0)-1)&amp;CHAR(10)&amp;INDEX(总课程表!$A:$A,MATCH($A59,总课程表!O:O,0)-1),"")</f>
        <v/>
      </c>
      <c r="P59" s="49" t="str">
        <f>IFERROR(INDEX(总课程表!P:P,MATCH($A59,总课程表!P:P,0)-1)&amp;CHAR(10)&amp;INDEX(总课程表!$A:$A,MATCH($A59,总课程表!P:P,0)-1),"")</f>
        <v/>
      </c>
      <c r="Q59" s="54" t="str">
        <f>IFERROR(INDEX(总课程表!Q:Q,MATCH($A59,总课程表!Q:Q,0)-1)&amp;CHAR(10)&amp;INDEX(总课程表!$A:$A,MATCH($A59,总课程表!Q:Q,0)-1),"")</f>
        <v>化学
九1</v>
      </c>
      <c r="R59" s="51" t="str">
        <f ca="1">IFERROR(INDEX(总课程表!R:R,MATCH($A59,总课程表!R:R,0)-1)&amp;CHAR(10)&amp;INDEX(总课程表!$A:$A,MATCH($A59,总课程表!R:R,0)-1),"")</f>
        <v>化学
九11</v>
      </c>
      <c r="S59" s="49" t="str">
        <f>IFERROR(INDEX(总课程表!S:S,MATCH($A59,总课程表!S:S,0)-1)&amp;CHAR(10)&amp;INDEX(总课程表!$A:$A,MATCH($A59,总课程表!S:S,0)-1),"")</f>
        <v/>
      </c>
      <c r="T59" s="49" t="str">
        <f>IFERROR(INDEX(总课程表!T:T,MATCH($A59,总课程表!T:T,0)-1)&amp;CHAR(10)&amp;INDEX(总课程表!$A:$A,MATCH($A59,总课程表!T:T,0)-1),"")</f>
        <v>化学
九1</v>
      </c>
      <c r="U59" s="50" t="str">
        <f>IFERROR(INDEX(总课程表!U:U,MATCH($A59,总课程表!U:U,0)-1)&amp;CHAR(10)&amp;INDEX(总课程表!$A:$A,MATCH($A59,总课程表!U:U,0)-1),"")</f>
        <v/>
      </c>
      <c r="V59" s="51" t="str">
        <f>IFERROR(INDEX(总课程表!V:V,MATCH($A59,总课程表!V:V,0)-1)&amp;CHAR(10)&amp;INDEX(总课程表!$A:$A,MATCH($A59,总课程表!V:V,0)-1),"")</f>
        <v/>
      </c>
      <c r="W59" s="49" t="str">
        <f>IFERROR(INDEX(总课程表!W:W,MATCH($A59,总课程表!W:W,0)-1)&amp;CHAR(10)&amp;INDEX(总课程表!$A:$A,MATCH($A59,总课程表!W:W,0)-1),"")</f>
        <v/>
      </c>
      <c r="X59" s="49" t="str">
        <f t="array" ref="X59">IFERROR(IF(OR(A59=走班课),"选修",INDEX(总课程表!X:X,MATCH($A59,总课程表!X:X,0)-1)&amp;CHAR(10)&amp;INDEX(总课程表!$A:$A,MATCH($A59,总课程表!X:X,0)-1)),"")</f>
        <v>选修</v>
      </c>
      <c r="Y59" s="54" t="str">
        <f>IFERROR(INDEX(总课程表!Y:Y,MATCH($A59,总课程表!Y:Y,0)-1)&amp;CHAR(10)&amp;INDEX(总课程表!$A:$A,MATCH($A59,总课程表!Y:Y,0)-1),"")</f>
        <v/>
      </c>
      <c r="Z59" s="51" t="str">
        <f ca="1">IFERROR(INDEX(总课程表!Z:Z,MATCH($A59,总课程表!Z:Z,0)-1)&amp;CHAR(10)&amp;INDEX(总课程表!$A:$A,MATCH($A59,总课程表!Z:Z,0)-1),"")</f>
        <v/>
      </c>
      <c r="AA59" s="49" t="str">
        <f>IFERROR(INDEX(总课程表!AA:AA,MATCH($A59,总课程表!AA:AA,0)-1)&amp;CHAR(10)&amp;INDEX(总课程表!$A:$A,MATCH($A59,总课程表!AA:AA,0)-1),"")</f>
        <v/>
      </c>
      <c r="AB59" s="49" t="str">
        <f>IFERROR(INDEX(总课程表!AB:AB,MATCH($A59,总课程表!AB:AB,0)-1)&amp;CHAR(10)&amp;INDEX(总课程表!$A:$A,MATCH($A59,总课程表!AB:AB,0)-1),"")</f>
        <v/>
      </c>
      <c r="AC59" s="50" t="str">
        <f>IFERROR(INDEX(总课程表!AC:AC,MATCH($A59,总课程表!AC:AC,0)-1)&amp;CHAR(10)&amp;INDEX(总课程表!$A:$A,MATCH($A59,总课程表!AC:AC,0)-1),"")</f>
        <v/>
      </c>
      <c r="AD59" s="51" t="str">
        <f>IFERROR(INDEX(总课程表!AD:AD,MATCH($A59,总课程表!AD:AD,0)-1)&amp;CHAR(10)&amp;INDEX(总课程表!$A:$A,MATCH($A59,总课程表!AD:AD,0)-1),"")</f>
        <v/>
      </c>
      <c r="AE59" s="49" t="str">
        <f>IFERROR(INDEX(总课程表!AE:AE,MATCH($A59,总课程表!AE:AE,0)-1)&amp;CHAR(10)&amp;INDEX(总课程表!$A:$A,MATCH($A59,总课程表!AE:AE,0)-1),"")</f>
        <v>化学
九1</v>
      </c>
      <c r="AF59" s="49" t="str">
        <f>IFERROR(INDEX(总课程表!AF:AF,MATCH($A59,总课程表!AF:AF,0)-1)&amp;CHAR(10)&amp;INDEX(总课程表!$A:$A,MATCH($A59,总课程表!AF:AF,0)-1),"")</f>
        <v>综实2
九11</v>
      </c>
      <c r="AG59" s="54" t="str">
        <f>IFERROR(INDEX(总课程表!AG:AG,MATCH($A59,总课程表!AG:AG,0)-1)&amp;CHAR(10)&amp;INDEX(总课程表!$A:$A,MATCH($A59,总课程表!AG:AG,0)-1),"")</f>
        <v/>
      </c>
      <c r="AH59" s="51" t="str">
        <f ca="1">IFERROR(INDEX(总课程表!AH:AH,MATCH($A59,总课程表!AH:AH,0)-1)&amp;CHAR(10)&amp;INDEX(总课程表!$A:$A,MATCH($A59,总课程表!AH:AH,0)-1),"")</f>
        <v>化学
九11</v>
      </c>
      <c r="AI59" s="49" t="str">
        <f>IFERROR(INDEX(总课程表!AI:AI,MATCH($A59,总课程表!AI:AI,0)-1)&amp;CHAR(10)&amp;INDEX(总课程表!$A:$A,MATCH($A59,总课程表!AI:AI,0)-1),"")</f>
        <v/>
      </c>
      <c r="AJ59" s="49" t="str">
        <f>IFERROR(INDEX(总课程表!AJ:AJ,MATCH($A59,总课程表!AJ:AJ,0)-1)&amp;CHAR(10)&amp;INDEX(总课程表!$A:$A,MATCH($A59,总课程表!AJ:AJ,0)-1),"")</f>
        <v>生物
七5</v>
      </c>
      <c r="AK59" s="50" t="str">
        <f>IFERROR(INDEX(总课程表!AK:AK,MATCH($A59,总课程表!AK:AK,0)-1)&amp;CHAR(10)&amp;INDEX(总课程表!$A:$A,MATCH($A59,总课程表!AK:AK,0)-1),"")</f>
        <v>综实2
九1</v>
      </c>
      <c r="AL59" s="51" t="str">
        <f>IFERROR(INDEX(总课程表!AL:AL,MATCH($A59,总课程表!AL:AL,0)-1)&amp;CHAR(10)&amp;INDEX(总课程表!$A:$A,MATCH($A59,总课程表!AL:AL,0)-1),"")</f>
        <v/>
      </c>
      <c r="AM59" s="49" t="str">
        <f>IFERROR(INDEX(总课程表!AM:AM,MATCH($A59,总课程表!AM:AM,0)-1)&amp;CHAR(10)&amp;INDEX(总课程表!$A:$A,MATCH($A59,总课程表!AM:AM,0)-1),"")</f>
        <v/>
      </c>
      <c r="AN59" s="49" t="str">
        <f>IFERROR(INDEX(总课程表!AN:AN,MATCH($A59,总课程表!AN:AN,0)-1)&amp;CHAR(10)&amp;INDEX(总课程表!$A:$A,MATCH($A59,总课程表!AN:AN,0)-1),"")</f>
        <v/>
      </c>
      <c r="AO59" s="54" t="str">
        <f>IFERROR(INDEX(总课程表!AO:AO,MATCH($A59,总课程表!AO:AO,0)-1)&amp;CHAR(10)&amp;INDEX(总课程表!$A:$A,MATCH($A59,总课程表!AO:AO,0)-1),"")</f>
        <v/>
      </c>
      <c r="AQ59" s="35" t="b">
        <f t="array" aca="1" ref="AQ59" ca="1">SUMPRODUCT((B59:AO59=教师总表0!B59:AO59)*1)=40</f>
        <v>1</v>
      </c>
      <c r="AR59" s="56" t="str">
        <f t="shared" si="2"/>
        <v>任俊平</v>
      </c>
      <c r="AS59" s="56" t="str">
        <f t="shared" si="2"/>
        <v>任俊平</v>
      </c>
      <c r="AT59" s="56" t="str">
        <f t="shared" si="2"/>
        <v>任俊平</v>
      </c>
      <c r="AU59" s="56" t="str">
        <f t="shared" si="2"/>
        <v>任俊平</v>
      </c>
      <c r="AV59" s="56" t="str">
        <f t="shared" si="2"/>
        <v>任俊平</v>
      </c>
    </row>
    <row r="60" spans="1:48" ht="22.6" customHeight="1" x14ac:dyDescent="0.15">
      <c r="A60" s="20" t="str">
        <f>教师安排!AI58</f>
        <v>任向华</v>
      </c>
      <c r="B60" s="48" t="str">
        <f ca="1">IFERROR(INDEX(总课程表!B:B,MATCH($A60,总课程表!B:B,0)-1)&amp;CHAR(10)&amp;INDEX(总课程表!$A:$A,MATCH($A60,总课程表!B:B,0)-1),"")</f>
        <v/>
      </c>
      <c r="C60" s="49" t="str">
        <f>IFERROR(INDEX(总课程表!C:C,MATCH($A60,总课程表!C:C,0)-1)&amp;CHAR(10)&amp;INDEX(总课程表!$A:$A,MATCH($A60,总课程表!C:C,0)-1),"")</f>
        <v/>
      </c>
      <c r="D60" s="49" t="str">
        <f>IFERROR(INDEX(总课程表!D:D,MATCH($A60,总课程表!D:D,0)-1)&amp;CHAR(10)&amp;INDEX(总课程表!$A:$A,MATCH($A60,总课程表!D:D,0)-1),"")</f>
        <v/>
      </c>
      <c r="E60" s="50" t="str">
        <f>IFERROR(INDEX(总课程表!E:E,MATCH($A60,总课程表!E:E,0)-1)&amp;CHAR(10)&amp;INDEX(总课程表!$A:$A,MATCH($A60,总课程表!E:E,0)-1),"")</f>
        <v>美术
七4</v>
      </c>
      <c r="F60" s="51" t="str">
        <f>IFERROR(INDEX(总课程表!F:F,MATCH($A60,总课程表!F:F,0)-1)&amp;CHAR(10)&amp;INDEX(总课程表!$A:$A,MATCH($A60,总课程表!F:F,0)-1),"")</f>
        <v>美术
八8</v>
      </c>
      <c r="G60" s="49" t="str">
        <f>IFERROR(INDEX(总课程表!G:G,MATCH($A60,总课程表!G:G,0)-1)&amp;CHAR(10)&amp;INDEX(总课程表!$A:$A,MATCH($A60,总课程表!G:G,0)-1),"")</f>
        <v/>
      </c>
      <c r="H60" s="49" t="str">
        <f>IFERROR(INDEX(总课程表!H:H,MATCH($A60,总课程表!H:H,0)-1)&amp;CHAR(10)&amp;INDEX(总课程表!$A:$A,MATCH($A60,总课程表!H:H,0)-1),"")</f>
        <v/>
      </c>
      <c r="I60" s="54" t="str">
        <f>IFERROR(INDEX(总课程表!I:I,MATCH($A60,总课程表!I:I,0)-1)&amp;CHAR(10)&amp;INDEX(总课程表!$A:$A,MATCH($A60,总课程表!I:I,0)-1),"")</f>
        <v/>
      </c>
      <c r="J60" s="51" t="str">
        <f ca="1">IFERROR(INDEX(总课程表!J:J,MATCH($A60,总课程表!J:J,0)-1)&amp;CHAR(10)&amp;INDEX(总课程表!$A:$A,MATCH($A60,总课程表!J:J,0)-1),"")</f>
        <v/>
      </c>
      <c r="K60" s="49" t="str">
        <f>IFERROR(INDEX(总课程表!K:K,MATCH($A60,总课程表!K:K,0)-1)&amp;CHAR(10)&amp;INDEX(总课程表!$A:$A,MATCH($A60,总课程表!K:K,0)-1),"")</f>
        <v/>
      </c>
      <c r="L60" s="49" t="str">
        <f>IFERROR(INDEX(总课程表!L:L,MATCH($A60,总课程表!L:L,0)-1)&amp;CHAR(10)&amp;INDEX(总课程表!$A:$A,MATCH($A60,总课程表!L:L,0)-1),"")</f>
        <v>美术
八9</v>
      </c>
      <c r="M60" s="50" t="str">
        <f>IFERROR(INDEX(总课程表!M:M,MATCH($A60,总课程表!M:M,0)-1)&amp;CHAR(10)&amp;INDEX(总课程表!$A:$A,MATCH($A60,总课程表!M:M,0)-1),"")</f>
        <v>美术
七3</v>
      </c>
      <c r="N60" s="51" t="str">
        <f>IFERROR(INDEX(总课程表!N:N,MATCH($A60,总课程表!N:N,0)-1)&amp;CHAR(10)&amp;INDEX(总课程表!$A:$A,MATCH($A60,总课程表!N:N,0)-1),"")</f>
        <v/>
      </c>
      <c r="O60" s="49" t="str">
        <f>IFERROR(INDEX(总课程表!O:O,MATCH($A60,总课程表!O:O,0)-1)&amp;CHAR(10)&amp;INDEX(总课程表!$A:$A,MATCH($A60,总课程表!O:O,0)-1),"")</f>
        <v>美术
七8</v>
      </c>
      <c r="P60" s="49" t="str">
        <f>IFERROR(INDEX(总课程表!P:P,MATCH($A60,总课程表!P:P,0)-1)&amp;CHAR(10)&amp;INDEX(总课程表!$A:$A,MATCH($A60,总课程表!P:P,0)-1),"")</f>
        <v>美术
七5</v>
      </c>
      <c r="Q60" s="54" t="str">
        <f>IFERROR(INDEX(总课程表!Q:Q,MATCH($A60,总课程表!Q:Q,0)-1)&amp;CHAR(10)&amp;INDEX(总课程表!$A:$A,MATCH($A60,总课程表!Q:Q,0)-1),"")</f>
        <v/>
      </c>
      <c r="R60" s="51" t="str">
        <f ca="1">IFERROR(INDEX(总课程表!R:R,MATCH($A60,总课程表!R:R,0)-1)&amp;CHAR(10)&amp;INDEX(总课程表!$A:$A,MATCH($A60,总课程表!R:R,0)-1),"")</f>
        <v>美术
七6</v>
      </c>
      <c r="S60" s="49" t="str">
        <f>IFERROR(INDEX(总课程表!S:S,MATCH($A60,总课程表!S:S,0)-1)&amp;CHAR(10)&amp;INDEX(总课程表!$A:$A,MATCH($A60,总课程表!S:S,0)-1),"")</f>
        <v/>
      </c>
      <c r="T60" s="49" t="str">
        <f>IFERROR(INDEX(总课程表!T:T,MATCH($A60,总课程表!T:T,0)-1)&amp;CHAR(10)&amp;INDEX(总课程表!$A:$A,MATCH($A60,总课程表!T:T,0)-1),"")</f>
        <v>美术
七7</v>
      </c>
      <c r="U60" s="50" t="str">
        <f>IFERROR(INDEX(总课程表!U:U,MATCH($A60,总课程表!U:U,0)-1)&amp;CHAR(10)&amp;INDEX(总课程表!$A:$A,MATCH($A60,总课程表!U:U,0)-1),"")</f>
        <v>美术
七1</v>
      </c>
      <c r="V60" s="51" t="str">
        <f>IFERROR(INDEX(总课程表!V:V,MATCH($A60,总课程表!V:V,0)-1)&amp;CHAR(10)&amp;INDEX(总课程表!$A:$A,MATCH($A60,总课程表!V:V,0)-1),"")</f>
        <v/>
      </c>
      <c r="W60" s="49" t="str">
        <f>IFERROR(INDEX(总课程表!W:W,MATCH($A60,总课程表!W:W,0)-1)&amp;CHAR(10)&amp;INDEX(总课程表!$A:$A,MATCH($A60,总课程表!W:W,0)-1),"")</f>
        <v/>
      </c>
      <c r="X60" s="49" t="str">
        <f t="array" ref="X60">IFERROR(IF(OR(A60=走班课),"选修",INDEX(总课程表!X:X,MATCH($A60,总课程表!X:X,0)-1)&amp;CHAR(10)&amp;INDEX(总课程表!$A:$A,MATCH($A60,总课程表!X:X,0)-1)),"")</f>
        <v>选修</v>
      </c>
      <c r="Y60" s="54" t="str">
        <f>IFERROR(INDEX(总课程表!Y:Y,MATCH($A60,总课程表!Y:Y,0)-1)&amp;CHAR(10)&amp;INDEX(总课程表!$A:$A,MATCH($A60,总课程表!Y:Y,0)-1),"")</f>
        <v/>
      </c>
      <c r="Z60" s="51" t="str">
        <f ca="1">IFERROR(INDEX(总课程表!Z:Z,MATCH($A60,总课程表!Z:Z,0)-1)&amp;CHAR(10)&amp;INDEX(总课程表!$A:$A,MATCH($A60,总课程表!Z:Z,0)-1),"")</f>
        <v/>
      </c>
      <c r="AA60" s="49" t="str">
        <f>IFERROR(INDEX(总课程表!AA:AA,MATCH($A60,总课程表!AA:AA,0)-1)&amp;CHAR(10)&amp;INDEX(总课程表!$A:$A,MATCH($A60,总课程表!AA:AA,0)-1),"")</f>
        <v/>
      </c>
      <c r="AB60" s="49" t="str">
        <f>IFERROR(INDEX(总课程表!AB:AB,MATCH($A60,总课程表!AB:AB,0)-1)&amp;CHAR(10)&amp;INDEX(总课程表!$A:$A,MATCH($A60,总课程表!AB:AB,0)-1),"")</f>
        <v/>
      </c>
      <c r="AC60" s="50" t="str">
        <f>IFERROR(INDEX(总课程表!AC:AC,MATCH($A60,总课程表!AC:AC,0)-1)&amp;CHAR(10)&amp;INDEX(总课程表!$A:$A,MATCH($A60,总课程表!AC:AC,0)-1),"")</f>
        <v>美术
八7</v>
      </c>
      <c r="AD60" s="51" t="str">
        <f>IFERROR(INDEX(总课程表!AD:AD,MATCH($A60,总课程表!AD:AD,0)-1)&amp;CHAR(10)&amp;INDEX(总课程表!$A:$A,MATCH($A60,总课程表!AD:AD,0)-1),"")</f>
        <v/>
      </c>
      <c r="AE60" s="49" t="str">
        <f>IFERROR(INDEX(总课程表!AE:AE,MATCH($A60,总课程表!AE:AE,0)-1)&amp;CHAR(10)&amp;INDEX(总课程表!$A:$A,MATCH($A60,总课程表!AE:AE,0)-1),"")</f>
        <v>美术
七2</v>
      </c>
      <c r="AF60" s="49" t="str">
        <f>IFERROR(INDEX(总课程表!AF:AF,MATCH($A60,总课程表!AF:AF,0)-1)&amp;CHAR(10)&amp;INDEX(总课程表!$A:$A,MATCH($A60,总课程表!AF:AF,0)-1),"")</f>
        <v/>
      </c>
      <c r="AG60" s="54" t="str">
        <f>IFERROR(INDEX(总课程表!AG:AG,MATCH($A60,总课程表!AG:AG,0)-1)&amp;CHAR(10)&amp;INDEX(总课程表!$A:$A,MATCH($A60,总课程表!AG:AG,0)-1),"")</f>
        <v/>
      </c>
      <c r="AH60" s="51" t="str">
        <f ca="1">IFERROR(INDEX(总课程表!AH:AH,MATCH($A60,总课程表!AH:AH,0)-1)&amp;CHAR(10)&amp;INDEX(总课程表!$A:$A,MATCH($A60,总课程表!AH:AH,0)-1),"")</f>
        <v/>
      </c>
      <c r="AI60" s="49" t="str">
        <f>IFERROR(INDEX(总课程表!AI:AI,MATCH($A60,总课程表!AI:AI,0)-1)&amp;CHAR(10)&amp;INDEX(总课程表!$A:$A,MATCH($A60,总课程表!AI:AI,0)-1),"")</f>
        <v/>
      </c>
      <c r="AJ60" s="49" t="str">
        <f>IFERROR(INDEX(总课程表!AJ:AJ,MATCH($A60,总课程表!AJ:AJ,0)-1)&amp;CHAR(10)&amp;INDEX(总课程表!$A:$A,MATCH($A60,总课程表!AJ:AJ,0)-1),"")</f>
        <v/>
      </c>
      <c r="AK60" s="50" t="str">
        <f>IFERROR(INDEX(总课程表!AK:AK,MATCH($A60,总课程表!AK:AK,0)-1)&amp;CHAR(10)&amp;INDEX(总课程表!$A:$A,MATCH($A60,总课程表!AK:AK,0)-1),"")</f>
        <v/>
      </c>
      <c r="AL60" s="51" t="str">
        <f>IFERROR(INDEX(总课程表!AL:AL,MATCH($A60,总课程表!AL:AL,0)-1)&amp;CHAR(10)&amp;INDEX(总课程表!$A:$A,MATCH($A60,总课程表!AL:AL,0)-1),"")</f>
        <v>美术
七9</v>
      </c>
      <c r="AM60" s="49" t="str">
        <f>IFERROR(INDEX(总课程表!AM:AM,MATCH($A60,总课程表!AM:AM,0)-1)&amp;CHAR(10)&amp;INDEX(总课程表!$A:$A,MATCH($A60,总课程表!AM:AM,0)-1),"")</f>
        <v/>
      </c>
      <c r="AN60" s="49" t="str">
        <f>IFERROR(INDEX(总课程表!AN:AN,MATCH($A60,总课程表!AN:AN,0)-1)&amp;CHAR(10)&amp;INDEX(总课程表!$A:$A,MATCH($A60,总课程表!AN:AN,0)-1),"")</f>
        <v/>
      </c>
      <c r="AO60" s="54" t="str">
        <f>IFERROR(INDEX(总课程表!AO:AO,MATCH($A60,总课程表!AO:AO,0)-1)&amp;CHAR(10)&amp;INDEX(总课程表!$A:$A,MATCH($A60,总课程表!AO:AO,0)-1),"")</f>
        <v/>
      </c>
      <c r="AQ60" s="35" t="b">
        <f t="array" aca="1" ref="AQ60" ca="1">SUMPRODUCT((B60:AO60=教师总表0!B60:AO60)*1)=40</f>
        <v>1</v>
      </c>
      <c r="AR60" s="56" t="str">
        <f t="shared" si="2"/>
        <v>任向华</v>
      </c>
      <c r="AS60" s="56" t="str">
        <f t="shared" si="2"/>
        <v>任向华</v>
      </c>
      <c r="AT60" s="56" t="str">
        <f t="shared" si="2"/>
        <v>任向华</v>
      </c>
      <c r="AU60" s="56" t="str">
        <f t="shared" si="2"/>
        <v>任向华</v>
      </c>
      <c r="AV60" s="56" t="str">
        <f t="shared" si="2"/>
        <v>任向华</v>
      </c>
    </row>
    <row r="61" spans="1:48" ht="22.6" customHeight="1" x14ac:dyDescent="0.15">
      <c r="A61" s="20" t="str">
        <f>教师安排!AI59</f>
        <v>邵宏</v>
      </c>
      <c r="B61" s="48" t="str">
        <f ca="1">IFERROR(INDEX(总课程表!B:B,MATCH($A61,总课程表!B:B,0)-1)&amp;CHAR(10)&amp;INDEX(总课程表!$A:$A,MATCH($A61,总课程表!B:B,0)-1),"")</f>
        <v/>
      </c>
      <c r="C61" s="49" t="str">
        <f>IFERROR(INDEX(总课程表!C:C,MATCH($A61,总课程表!C:C,0)-1)&amp;CHAR(10)&amp;INDEX(总课程表!$A:$A,MATCH($A61,总课程表!C:C,0)-1),"")</f>
        <v/>
      </c>
      <c r="D61" s="49" t="str">
        <f>IFERROR(INDEX(总课程表!D:D,MATCH($A61,总课程表!D:D,0)-1)&amp;CHAR(10)&amp;INDEX(总课程表!$A:$A,MATCH($A61,总课程表!D:D,0)-1),"")</f>
        <v/>
      </c>
      <c r="E61" s="50" t="str">
        <f>IFERROR(INDEX(总课程表!E:E,MATCH($A61,总课程表!E:E,0)-1)&amp;CHAR(10)&amp;INDEX(总课程表!$A:$A,MATCH($A61,总课程表!E:E,0)-1),"")</f>
        <v>综实1
九1</v>
      </c>
      <c r="F61" s="51" t="str">
        <f>IFERROR(INDEX(总课程表!F:F,MATCH($A61,总课程表!F:F,0)-1)&amp;CHAR(10)&amp;INDEX(总课程表!$A:$A,MATCH($A61,总课程表!F:F,0)-1),"")</f>
        <v/>
      </c>
      <c r="G61" s="49" t="str">
        <f>IFERROR(INDEX(总课程表!G:G,MATCH($A61,总课程表!G:G,0)-1)&amp;CHAR(10)&amp;INDEX(总课程表!$A:$A,MATCH($A61,总课程表!G:G,0)-1),"")</f>
        <v/>
      </c>
      <c r="H61" s="49" t="str">
        <f>IFERROR(INDEX(总课程表!H:H,MATCH($A61,总课程表!H:H,0)-1)&amp;CHAR(10)&amp;INDEX(总课程表!$A:$A,MATCH($A61,总课程表!H:H,0)-1),"")</f>
        <v/>
      </c>
      <c r="I61" s="54" t="str">
        <f>IFERROR(INDEX(总课程表!I:I,MATCH($A61,总课程表!I:I,0)-1)&amp;CHAR(10)&amp;INDEX(总课程表!$A:$A,MATCH($A61,总课程表!I:I,0)-1),"")</f>
        <v/>
      </c>
      <c r="J61" s="51" t="str">
        <f ca="1">IFERROR(INDEX(总课程表!J:J,MATCH($A61,总课程表!J:J,0)-1)&amp;CHAR(10)&amp;INDEX(总课程表!$A:$A,MATCH($A61,总课程表!J:J,0)-1),"")</f>
        <v/>
      </c>
      <c r="K61" s="49" t="str">
        <f>IFERROR(INDEX(总课程表!K:K,MATCH($A61,总课程表!K:K,0)-1)&amp;CHAR(10)&amp;INDEX(总课程表!$A:$A,MATCH($A61,总课程表!K:K,0)-1),"")</f>
        <v/>
      </c>
      <c r="L61" s="49" t="str">
        <f>IFERROR(INDEX(总课程表!L:L,MATCH($A61,总课程表!L:L,0)-1)&amp;CHAR(10)&amp;INDEX(总课程表!$A:$A,MATCH($A61,总课程表!L:L,0)-1),"")</f>
        <v/>
      </c>
      <c r="M61" s="50" t="str">
        <f>IFERROR(INDEX(总课程表!M:M,MATCH($A61,总课程表!M:M,0)-1)&amp;CHAR(10)&amp;INDEX(总课程表!$A:$A,MATCH($A61,总课程表!M:M,0)-1),"")</f>
        <v/>
      </c>
      <c r="N61" s="51" t="str">
        <f>IFERROR(INDEX(总课程表!N:N,MATCH($A61,总课程表!N:N,0)-1)&amp;CHAR(10)&amp;INDEX(总课程表!$A:$A,MATCH($A61,总课程表!N:N,0)-1),"")</f>
        <v/>
      </c>
      <c r="O61" s="49" t="str">
        <f>IFERROR(INDEX(总课程表!O:O,MATCH($A61,总课程表!O:O,0)-1)&amp;CHAR(10)&amp;INDEX(总课程表!$A:$A,MATCH($A61,总课程表!O:O,0)-1),"")</f>
        <v>物理
九1</v>
      </c>
      <c r="P61" s="49" t="str">
        <f>IFERROR(INDEX(总课程表!P:P,MATCH($A61,总课程表!P:P,0)-1)&amp;CHAR(10)&amp;INDEX(总课程表!$A:$A,MATCH($A61,总课程表!P:P,0)-1),"")</f>
        <v/>
      </c>
      <c r="Q61" s="54" t="str">
        <f>IFERROR(INDEX(总课程表!Q:Q,MATCH($A61,总课程表!Q:Q,0)-1)&amp;CHAR(10)&amp;INDEX(总课程表!$A:$A,MATCH($A61,总课程表!Q:Q,0)-1),"")</f>
        <v/>
      </c>
      <c r="R61" s="51" t="str">
        <f ca="1">IFERROR(INDEX(总课程表!R:R,MATCH($A61,总课程表!R:R,0)-1)&amp;CHAR(10)&amp;INDEX(总课程表!$A:$A,MATCH($A61,总课程表!R:R,0)-1),"")</f>
        <v/>
      </c>
      <c r="S61" s="49" t="str">
        <f>IFERROR(INDEX(总课程表!S:S,MATCH($A61,总课程表!S:S,0)-1)&amp;CHAR(10)&amp;INDEX(总课程表!$A:$A,MATCH($A61,总课程表!S:S,0)-1),"")</f>
        <v/>
      </c>
      <c r="T61" s="49" t="str">
        <f>IFERROR(INDEX(总课程表!T:T,MATCH($A61,总课程表!T:T,0)-1)&amp;CHAR(10)&amp;INDEX(总课程表!$A:$A,MATCH($A61,总课程表!T:T,0)-1),"")</f>
        <v/>
      </c>
      <c r="U61" s="50" t="str">
        <f>IFERROR(INDEX(总课程表!U:U,MATCH($A61,总课程表!U:U,0)-1)&amp;CHAR(10)&amp;INDEX(总课程表!$A:$A,MATCH($A61,总课程表!U:U,0)-1),"")</f>
        <v/>
      </c>
      <c r="V61" s="51" t="str">
        <f>IFERROR(INDEX(总课程表!V:V,MATCH($A61,总课程表!V:V,0)-1)&amp;CHAR(10)&amp;INDEX(总课程表!$A:$A,MATCH($A61,总课程表!V:V,0)-1),"")</f>
        <v>物理
九1</v>
      </c>
      <c r="W61" s="49" t="str">
        <f>IFERROR(INDEX(总课程表!W:W,MATCH($A61,总课程表!W:W,0)-1)&amp;CHAR(10)&amp;INDEX(总课程表!$A:$A,MATCH($A61,总课程表!W:W,0)-1),"")</f>
        <v/>
      </c>
      <c r="X61" s="49" t="str">
        <f t="array" ref="X61">IFERROR(IF(OR(A61=走班课),"选修",INDEX(总课程表!X:X,MATCH($A61,总课程表!X:X,0)-1)&amp;CHAR(10)&amp;INDEX(总课程表!$A:$A,MATCH($A61,总课程表!X:X,0)-1)),"")</f>
        <v/>
      </c>
      <c r="Y61" s="54" t="str">
        <f>IFERROR(INDEX(总课程表!Y:Y,MATCH($A61,总课程表!Y:Y,0)-1)&amp;CHAR(10)&amp;INDEX(总课程表!$A:$A,MATCH($A61,总课程表!Y:Y,0)-1),"")</f>
        <v/>
      </c>
      <c r="Z61" s="51" t="str">
        <f ca="1">IFERROR(INDEX(总课程表!Z:Z,MATCH($A61,总课程表!Z:Z,0)-1)&amp;CHAR(10)&amp;INDEX(总课程表!$A:$A,MATCH($A61,总课程表!Z:Z,0)-1),"")</f>
        <v/>
      </c>
      <c r="AA61" s="49" t="str">
        <f>IFERROR(INDEX(总课程表!AA:AA,MATCH($A61,总课程表!AA:AA,0)-1)&amp;CHAR(10)&amp;INDEX(总课程表!$A:$A,MATCH($A61,总课程表!AA:AA,0)-1),"")</f>
        <v/>
      </c>
      <c r="AB61" s="49" t="str">
        <f>IFERROR(INDEX(总课程表!AB:AB,MATCH($A61,总课程表!AB:AB,0)-1)&amp;CHAR(10)&amp;INDEX(总课程表!$A:$A,MATCH($A61,总课程表!AB:AB,0)-1),"")</f>
        <v/>
      </c>
      <c r="AC61" s="50" t="str">
        <f>IFERROR(INDEX(总课程表!AC:AC,MATCH($A61,总课程表!AC:AC,0)-1)&amp;CHAR(10)&amp;INDEX(总课程表!$A:$A,MATCH($A61,总课程表!AC:AC,0)-1),"")</f>
        <v/>
      </c>
      <c r="AD61" s="51" t="str">
        <f>IFERROR(INDEX(总课程表!AD:AD,MATCH($A61,总课程表!AD:AD,0)-1)&amp;CHAR(10)&amp;INDEX(总课程表!$A:$A,MATCH($A61,总课程表!AD:AD,0)-1),"")</f>
        <v/>
      </c>
      <c r="AE61" s="49" t="str">
        <f>IFERROR(INDEX(总课程表!AE:AE,MATCH($A61,总课程表!AE:AE,0)-1)&amp;CHAR(10)&amp;INDEX(总课程表!$A:$A,MATCH($A61,总课程表!AE:AE,0)-1),"")</f>
        <v/>
      </c>
      <c r="AF61" s="49" t="str">
        <f>IFERROR(INDEX(总课程表!AF:AF,MATCH($A61,总课程表!AF:AF,0)-1)&amp;CHAR(10)&amp;INDEX(总课程表!$A:$A,MATCH($A61,总课程表!AF:AF,0)-1),"")</f>
        <v/>
      </c>
      <c r="AG61" s="54" t="str">
        <f>IFERROR(INDEX(总课程表!AG:AG,MATCH($A61,总课程表!AG:AG,0)-1)&amp;CHAR(10)&amp;INDEX(总课程表!$A:$A,MATCH($A61,总课程表!AG:AG,0)-1),"")</f>
        <v/>
      </c>
      <c r="AH61" s="51" t="str">
        <f ca="1">IFERROR(INDEX(总课程表!AH:AH,MATCH($A61,总课程表!AH:AH,0)-1)&amp;CHAR(10)&amp;INDEX(总课程表!$A:$A,MATCH($A61,总课程表!AH:AH,0)-1),"")</f>
        <v/>
      </c>
      <c r="AI61" s="49" t="str">
        <f>IFERROR(INDEX(总课程表!AI:AI,MATCH($A61,总课程表!AI:AI,0)-1)&amp;CHAR(10)&amp;INDEX(总课程表!$A:$A,MATCH($A61,总课程表!AI:AI,0)-1),"")</f>
        <v>物理
九1</v>
      </c>
      <c r="AJ61" s="49" t="str">
        <f>IFERROR(INDEX(总课程表!AJ:AJ,MATCH($A61,总课程表!AJ:AJ,0)-1)&amp;CHAR(10)&amp;INDEX(总课程表!$A:$A,MATCH($A61,总课程表!AJ:AJ,0)-1),"")</f>
        <v/>
      </c>
      <c r="AK61" s="50" t="str">
        <f>IFERROR(INDEX(总课程表!AK:AK,MATCH($A61,总课程表!AK:AK,0)-1)&amp;CHAR(10)&amp;INDEX(总课程表!$A:$A,MATCH($A61,总课程表!AK:AK,0)-1),"")</f>
        <v/>
      </c>
      <c r="AL61" s="51" t="str">
        <f>IFERROR(INDEX(总课程表!AL:AL,MATCH($A61,总课程表!AL:AL,0)-1)&amp;CHAR(10)&amp;INDEX(总课程表!$A:$A,MATCH($A61,总课程表!AL:AL,0)-1),"")</f>
        <v/>
      </c>
      <c r="AM61" s="49" t="str">
        <f>IFERROR(INDEX(总课程表!AM:AM,MATCH($A61,总课程表!AM:AM,0)-1)&amp;CHAR(10)&amp;INDEX(总课程表!$A:$A,MATCH($A61,总课程表!AM:AM,0)-1),"")</f>
        <v/>
      </c>
      <c r="AN61" s="49" t="str">
        <f>IFERROR(INDEX(总课程表!AN:AN,MATCH($A61,总课程表!AN:AN,0)-1)&amp;CHAR(10)&amp;INDEX(总课程表!$A:$A,MATCH($A61,总课程表!AN:AN,0)-1),"")</f>
        <v/>
      </c>
      <c r="AO61" s="54" t="str">
        <f>IFERROR(INDEX(总课程表!AO:AO,MATCH($A61,总课程表!AO:AO,0)-1)&amp;CHAR(10)&amp;INDEX(总课程表!$A:$A,MATCH($A61,总课程表!AO:AO,0)-1),"")</f>
        <v/>
      </c>
      <c r="AQ61" s="35" t="b">
        <f t="array" aca="1" ref="AQ61" ca="1">SUMPRODUCT((B61:AO61=教师总表0!B61:AO61)*1)=40</f>
        <v>1</v>
      </c>
      <c r="AR61" s="56" t="str">
        <f t="shared" si="2"/>
        <v>邵宏</v>
      </c>
      <c r="AS61" s="56" t="str">
        <f t="shared" si="2"/>
        <v>邵宏</v>
      </c>
      <c r="AT61" s="56" t="str">
        <f t="shared" si="2"/>
        <v>邵宏</v>
      </c>
      <c r="AU61" s="56" t="str">
        <f t="shared" si="2"/>
        <v>邵宏</v>
      </c>
      <c r="AV61" s="56" t="str">
        <f t="shared" si="2"/>
        <v>邵宏</v>
      </c>
    </row>
    <row r="62" spans="1:48" ht="22.6" customHeight="1" x14ac:dyDescent="0.15">
      <c r="A62" s="20" t="str">
        <f>教师安排!AI60</f>
        <v>邵建春</v>
      </c>
      <c r="B62" s="48" t="str">
        <f ca="1">IFERROR(INDEX(总课程表!B:B,MATCH($A62,总课程表!B:B,0)-1)&amp;CHAR(10)&amp;INDEX(总课程表!$A:$A,MATCH($A62,总课程表!B:B,0)-1),"")</f>
        <v/>
      </c>
      <c r="C62" s="49" t="str">
        <f>IFERROR(INDEX(总课程表!C:C,MATCH($A62,总课程表!C:C,0)-1)&amp;CHAR(10)&amp;INDEX(总课程表!$A:$A,MATCH($A62,总课程表!C:C,0)-1),"")</f>
        <v/>
      </c>
      <c r="D62" s="49" t="str">
        <f>IFERROR(INDEX(总课程表!D:D,MATCH($A62,总课程表!D:D,0)-1)&amp;CHAR(10)&amp;INDEX(总课程表!$A:$A,MATCH($A62,总课程表!D:D,0)-1),"")</f>
        <v/>
      </c>
      <c r="E62" s="50" t="str">
        <f>IFERROR(INDEX(总课程表!E:E,MATCH($A62,总课程表!E:E,0)-1)&amp;CHAR(10)&amp;INDEX(总课程表!$A:$A,MATCH($A62,总课程表!E:E,0)-1),"")</f>
        <v>体育
七10</v>
      </c>
      <c r="F62" s="51" t="str">
        <f>IFERROR(INDEX(总课程表!F:F,MATCH($A62,总课程表!F:F,0)-1)&amp;CHAR(10)&amp;INDEX(总课程表!$A:$A,MATCH($A62,总课程表!F:F,0)-1),"")</f>
        <v/>
      </c>
      <c r="G62" s="49" t="str">
        <f>IFERROR(INDEX(总课程表!G:G,MATCH($A62,总课程表!G:G,0)-1)&amp;CHAR(10)&amp;INDEX(总课程表!$A:$A,MATCH($A62,总课程表!G:G,0)-1),"")</f>
        <v>体育
九10</v>
      </c>
      <c r="H62" s="49" t="str">
        <f>IFERROR(INDEX(总课程表!H:H,MATCH($A62,总课程表!H:H,0)-1)&amp;CHAR(10)&amp;INDEX(总课程表!$A:$A,MATCH($A62,总课程表!H:H,0)-1),"")</f>
        <v>体育
九9</v>
      </c>
      <c r="I62" s="54" t="str">
        <f>IFERROR(INDEX(总课程表!I:I,MATCH($A62,总课程表!I:I,0)-1)&amp;CHAR(10)&amp;INDEX(总课程表!$A:$A,MATCH($A62,总课程表!I:I,0)-1),"")</f>
        <v/>
      </c>
      <c r="J62" s="51" t="str">
        <f ca="1">IFERROR(INDEX(总课程表!J:J,MATCH($A62,总课程表!J:J,0)-1)&amp;CHAR(10)&amp;INDEX(总课程表!$A:$A,MATCH($A62,总课程表!J:J,0)-1),"")</f>
        <v/>
      </c>
      <c r="K62" s="49" t="str">
        <f>IFERROR(INDEX(总课程表!K:K,MATCH($A62,总课程表!K:K,0)-1)&amp;CHAR(10)&amp;INDEX(总课程表!$A:$A,MATCH($A62,总课程表!K:K,0)-1),"")</f>
        <v/>
      </c>
      <c r="L62" s="49" t="str">
        <f>IFERROR(INDEX(总课程表!L:L,MATCH($A62,总课程表!L:L,0)-1)&amp;CHAR(10)&amp;INDEX(总课程表!$A:$A,MATCH($A62,总课程表!L:L,0)-1),"")</f>
        <v/>
      </c>
      <c r="M62" s="50" t="str">
        <f>IFERROR(INDEX(总课程表!M:M,MATCH($A62,总课程表!M:M,0)-1)&amp;CHAR(10)&amp;INDEX(总课程表!$A:$A,MATCH($A62,总课程表!M:M,0)-1),"")</f>
        <v/>
      </c>
      <c r="N62" s="51" t="str">
        <f>IFERROR(INDEX(总课程表!N:N,MATCH($A62,总课程表!N:N,0)-1)&amp;CHAR(10)&amp;INDEX(总课程表!$A:$A,MATCH($A62,总课程表!N:N,0)-1),"")</f>
        <v/>
      </c>
      <c r="O62" s="49" t="str">
        <f>IFERROR(INDEX(总课程表!O:O,MATCH($A62,总课程表!O:O,0)-1)&amp;CHAR(10)&amp;INDEX(总课程表!$A:$A,MATCH($A62,总课程表!O:O,0)-1),"")</f>
        <v>体育
七9</v>
      </c>
      <c r="P62" s="49" t="str">
        <f>IFERROR(INDEX(总课程表!P:P,MATCH($A62,总课程表!P:P,0)-1)&amp;CHAR(10)&amp;INDEX(总课程表!$A:$A,MATCH($A62,总课程表!P:P,0)-1),"")</f>
        <v>体育
九9</v>
      </c>
      <c r="Q62" s="54" t="str">
        <f>IFERROR(INDEX(总课程表!Q:Q,MATCH($A62,总课程表!Q:Q,0)-1)&amp;CHAR(10)&amp;INDEX(总课程表!$A:$A,MATCH($A62,总课程表!Q:Q,0)-1),"")</f>
        <v/>
      </c>
      <c r="R62" s="51" t="str">
        <f ca="1">IFERROR(INDEX(总课程表!R:R,MATCH($A62,总课程表!R:R,0)-1)&amp;CHAR(10)&amp;INDEX(总课程表!$A:$A,MATCH($A62,总课程表!R:R,0)-1),"")</f>
        <v/>
      </c>
      <c r="S62" s="49" t="str">
        <f>IFERROR(INDEX(总课程表!S:S,MATCH($A62,总课程表!S:S,0)-1)&amp;CHAR(10)&amp;INDEX(总课程表!$A:$A,MATCH($A62,总课程表!S:S,0)-1),"")</f>
        <v/>
      </c>
      <c r="T62" s="49" t="str">
        <f>IFERROR(INDEX(总课程表!T:T,MATCH($A62,总课程表!T:T,0)-1)&amp;CHAR(10)&amp;INDEX(总课程表!$A:$A,MATCH($A62,总课程表!T:T,0)-1),"")</f>
        <v>体育
九9</v>
      </c>
      <c r="U62" s="50" t="str">
        <f>IFERROR(INDEX(总课程表!U:U,MATCH($A62,总课程表!U:U,0)-1)&amp;CHAR(10)&amp;INDEX(总课程表!$A:$A,MATCH($A62,总课程表!U:U,0)-1),"")</f>
        <v>体育
七9</v>
      </c>
      <c r="V62" s="51" t="str">
        <f>IFERROR(INDEX(总课程表!V:V,MATCH($A62,总课程表!V:V,0)-1)&amp;CHAR(10)&amp;INDEX(总课程表!$A:$A,MATCH($A62,总课程表!V:V,0)-1),"")</f>
        <v>体育
九10</v>
      </c>
      <c r="W62" s="49" t="str">
        <f>IFERROR(INDEX(总课程表!W:W,MATCH($A62,总课程表!W:W,0)-1)&amp;CHAR(10)&amp;INDEX(总课程表!$A:$A,MATCH($A62,总课程表!W:W,0)-1),"")</f>
        <v/>
      </c>
      <c r="X62" s="49" t="str">
        <f t="array" ref="X62">IFERROR(IF(OR(A62=走班课),"选修",INDEX(总课程表!X:X,MATCH($A62,总课程表!X:X,0)-1)&amp;CHAR(10)&amp;INDEX(总课程表!$A:$A,MATCH($A62,总课程表!X:X,0)-1)),"")</f>
        <v>选修</v>
      </c>
      <c r="Y62" s="54" t="str">
        <f>IFERROR(INDEX(总课程表!Y:Y,MATCH($A62,总课程表!Y:Y,0)-1)&amp;CHAR(10)&amp;INDEX(总课程表!$A:$A,MATCH($A62,总课程表!Y:Y,0)-1),"")</f>
        <v/>
      </c>
      <c r="Z62" s="51" t="str">
        <f ca="1">IFERROR(INDEX(总课程表!Z:Z,MATCH($A62,总课程表!Z:Z,0)-1)&amp;CHAR(10)&amp;INDEX(总课程表!$A:$A,MATCH($A62,总课程表!Z:Z,0)-1),"")</f>
        <v/>
      </c>
      <c r="AA62" s="49" t="str">
        <f>IFERROR(INDEX(总课程表!AA:AA,MATCH($A62,总课程表!AA:AA,0)-1)&amp;CHAR(10)&amp;INDEX(总课程表!$A:$A,MATCH($A62,总课程表!AA:AA,0)-1),"")</f>
        <v/>
      </c>
      <c r="AB62" s="49" t="str">
        <f>IFERROR(INDEX(总课程表!AB:AB,MATCH($A62,总课程表!AB:AB,0)-1)&amp;CHAR(10)&amp;INDEX(总课程表!$A:$A,MATCH($A62,总课程表!AB:AB,0)-1),"")</f>
        <v/>
      </c>
      <c r="AC62" s="50" t="str">
        <f>IFERROR(INDEX(总课程表!AC:AC,MATCH($A62,总课程表!AC:AC,0)-1)&amp;CHAR(10)&amp;INDEX(总课程表!$A:$A,MATCH($A62,总课程表!AC:AC,0)-1),"")</f>
        <v/>
      </c>
      <c r="AD62" s="51" t="str">
        <f>IFERROR(INDEX(总课程表!AD:AD,MATCH($A62,总课程表!AD:AD,0)-1)&amp;CHAR(10)&amp;INDEX(总课程表!$A:$A,MATCH($A62,总课程表!AD:AD,0)-1),"")</f>
        <v/>
      </c>
      <c r="AE62" s="49" t="str">
        <f>IFERROR(INDEX(总课程表!AE:AE,MATCH($A62,总课程表!AE:AE,0)-1)&amp;CHAR(10)&amp;INDEX(总课程表!$A:$A,MATCH($A62,总课程表!AE:AE,0)-1),"")</f>
        <v>体育
七10</v>
      </c>
      <c r="AF62" s="49" t="str">
        <f>IFERROR(INDEX(总课程表!AF:AF,MATCH($A62,总课程表!AF:AF,0)-1)&amp;CHAR(10)&amp;INDEX(总课程表!$A:$A,MATCH($A62,总课程表!AF:AF,0)-1),"")</f>
        <v>体育
七9</v>
      </c>
      <c r="AG62" s="54" t="str">
        <f>IFERROR(INDEX(总课程表!AG:AG,MATCH($A62,总课程表!AG:AG,0)-1)&amp;CHAR(10)&amp;INDEX(总课程表!$A:$A,MATCH($A62,总课程表!AG:AG,0)-1),"")</f>
        <v/>
      </c>
      <c r="AH62" s="51" t="str">
        <f ca="1">IFERROR(INDEX(总课程表!AH:AH,MATCH($A62,总课程表!AH:AH,0)-1)&amp;CHAR(10)&amp;INDEX(总课程表!$A:$A,MATCH($A62,总课程表!AH:AH,0)-1),"")</f>
        <v/>
      </c>
      <c r="AI62" s="49" t="str">
        <f>IFERROR(INDEX(总课程表!AI:AI,MATCH($A62,总课程表!AI:AI,0)-1)&amp;CHAR(10)&amp;INDEX(总课程表!$A:$A,MATCH($A62,总课程表!AI:AI,0)-1),"")</f>
        <v/>
      </c>
      <c r="AJ62" s="49" t="str">
        <f>IFERROR(INDEX(总课程表!AJ:AJ,MATCH($A62,总课程表!AJ:AJ,0)-1)&amp;CHAR(10)&amp;INDEX(总课程表!$A:$A,MATCH($A62,总课程表!AJ:AJ,0)-1),"")</f>
        <v>体育
七10</v>
      </c>
      <c r="AK62" s="50" t="str">
        <f>IFERROR(INDEX(总课程表!AK:AK,MATCH($A62,总课程表!AK:AK,0)-1)&amp;CHAR(10)&amp;INDEX(总课程表!$A:$A,MATCH($A62,总课程表!AK:AK,0)-1),"")</f>
        <v/>
      </c>
      <c r="AL62" s="51" t="str">
        <f>IFERROR(INDEX(总课程表!AL:AL,MATCH($A62,总课程表!AL:AL,0)-1)&amp;CHAR(10)&amp;INDEX(总课程表!$A:$A,MATCH($A62,总课程表!AL:AL,0)-1),"")</f>
        <v/>
      </c>
      <c r="AM62" s="49" t="str">
        <f>IFERROR(INDEX(总课程表!AM:AM,MATCH($A62,总课程表!AM:AM,0)-1)&amp;CHAR(10)&amp;INDEX(总课程表!$A:$A,MATCH($A62,总课程表!AM:AM,0)-1),"")</f>
        <v/>
      </c>
      <c r="AN62" s="49" t="str">
        <f>IFERROR(INDEX(总课程表!AN:AN,MATCH($A62,总课程表!AN:AN,0)-1)&amp;CHAR(10)&amp;INDEX(总课程表!$A:$A,MATCH($A62,总课程表!AN:AN,0)-1),"")</f>
        <v>体育
九10</v>
      </c>
      <c r="AO62" s="54" t="str">
        <f>IFERROR(INDEX(总课程表!AO:AO,MATCH($A62,总课程表!AO:AO,0)-1)&amp;CHAR(10)&amp;INDEX(总课程表!$A:$A,MATCH($A62,总课程表!AO:AO,0)-1),"")</f>
        <v/>
      </c>
      <c r="AQ62" s="35" t="b">
        <f t="array" aca="1" ref="AQ62" ca="1">SUMPRODUCT((B62:AO62=教师总表0!B62:AO62)*1)=40</f>
        <v>1</v>
      </c>
      <c r="AR62" s="56" t="str">
        <f t="shared" si="2"/>
        <v>邵建春</v>
      </c>
      <c r="AS62" s="56" t="str">
        <f t="shared" si="2"/>
        <v>邵建春</v>
      </c>
      <c r="AT62" s="56" t="str">
        <f t="shared" si="2"/>
        <v>邵建春</v>
      </c>
      <c r="AU62" s="56" t="str">
        <f t="shared" si="2"/>
        <v>邵建春</v>
      </c>
      <c r="AV62" s="56" t="str">
        <f t="shared" si="2"/>
        <v>邵建春</v>
      </c>
    </row>
    <row r="63" spans="1:48" ht="22.6" customHeight="1" x14ac:dyDescent="0.15">
      <c r="A63" s="20" t="str">
        <f>教师安排!AI61</f>
        <v>沈彩霞</v>
      </c>
      <c r="B63" s="48" t="str">
        <f ca="1">IFERROR(INDEX(总课程表!B:B,MATCH($A63,总课程表!B:B,0)-1)&amp;CHAR(10)&amp;INDEX(总课程表!$A:$A,MATCH($A63,总课程表!B:B,0)-1),"")</f>
        <v/>
      </c>
      <c r="C63" s="49" t="str">
        <f>IFERROR(INDEX(总课程表!C:C,MATCH($A63,总课程表!C:C,0)-1)&amp;CHAR(10)&amp;INDEX(总课程表!$A:$A,MATCH($A63,总课程表!C:C,0)-1),"")</f>
        <v/>
      </c>
      <c r="D63" s="49" t="str">
        <f>IFERROR(INDEX(总课程表!D:D,MATCH($A63,总课程表!D:D,0)-1)&amp;CHAR(10)&amp;INDEX(总课程表!$A:$A,MATCH($A63,总课程表!D:D,0)-1),"")</f>
        <v/>
      </c>
      <c r="E63" s="50" t="str">
        <f>IFERROR(INDEX(总课程表!E:E,MATCH($A63,总课程表!E:E,0)-1)&amp;CHAR(10)&amp;INDEX(总课程表!$A:$A,MATCH($A63,总课程表!E:E,0)-1),"")</f>
        <v/>
      </c>
      <c r="F63" s="51" t="str">
        <f>IFERROR(INDEX(总课程表!F:F,MATCH($A63,总课程表!F:F,0)-1)&amp;CHAR(10)&amp;INDEX(总课程表!$A:$A,MATCH($A63,总课程表!F:F,0)-1),"")</f>
        <v/>
      </c>
      <c r="G63" s="49" t="str">
        <f>IFERROR(INDEX(总课程表!G:G,MATCH($A63,总课程表!G:G,0)-1)&amp;CHAR(10)&amp;INDEX(总课程表!$A:$A,MATCH($A63,总课程表!G:G,0)-1),"")</f>
        <v/>
      </c>
      <c r="H63" s="49" t="str">
        <f>IFERROR(INDEX(总课程表!H:H,MATCH($A63,总课程表!H:H,0)-1)&amp;CHAR(10)&amp;INDEX(总课程表!$A:$A,MATCH($A63,总课程表!H:H,0)-1),"")</f>
        <v>生物
七6</v>
      </c>
      <c r="I63" s="54" t="str">
        <f>IFERROR(INDEX(总课程表!I:I,MATCH($A63,总课程表!I:I,0)-1)&amp;CHAR(10)&amp;INDEX(总课程表!$A:$A,MATCH($A63,总课程表!I:I,0)-1),"")</f>
        <v/>
      </c>
      <c r="J63" s="51" t="str">
        <f ca="1">IFERROR(INDEX(总课程表!J:J,MATCH($A63,总课程表!J:J,0)-1)&amp;CHAR(10)&amp;INDEX(总课程表!$A:$A,MATCH($A63,总课程表!J:J,0)-1),"")</f>
        <v/>
      </c>
      <c r="K63" s="49" t="str">
        <f>IFERROR(INDEX(总课程表!K:K,MATCH($A63,总课程表!K:K,0)-1)&amp;CHAR(10)&amp;INDEX(总课程表!$A:$A,MATCH($A63,总课程表!K:K,0)-1),"")</f>
        <v/>
      </c>
      <c r="L63" s="49" t="str">
        <f>IFERROR(INDEX(总课程表!L:L,MATCH($A63,总课程表!L:L,0)-1)&amp;CHAR(10)&amp;INDEX(总课程表!$A:$A,MATCH($A63,总课程表!L:L,0)-1),"")</f>
        <v/>
      </c>
      <c r="M63" s="50" t="str">
        <f>IFERROR(INDEX(总课程表!M:M,MATCH($A63,总课程表!M:M,0)-1)&amp;CHAR(10)&amp;INDEX(总课程表!$A:$A,MATCH($A63,总课程表!M:M,0)-1),"")</f>
        <v/>
      </c>
      <c r="N63" s="51" t="str">
        <f>IFERROR(INDEX(总课程表!N:N,MATCH($A63,总课程表!N:N,0)-1)&amp;CHAR(10)&amp;INDEX(总课程表!$A:$A,MATCH($A63,总课程表!N:N,0)-1),"")</f>
        <v/>
      </c>
      <c r="O63" s="49" t="str">
        <f>IFERROR(INDEX(总课程表!O:O,MATCH($A63,总课程表!O:O,0)-1)&amp;CHAR(10)&amp;INDEX(总课程表!$A:$A,MATCH($A63,总课程表!O:O,0)-1),"")</f>
        <v>生物
七7</v>
      </c>
      <c r="P63" s="49" t="str">
        <f>IFERROR(INDEX(总课程表!P:P,MATCH($A63,总课程表!P:P,0)-1)&amp;CHAR(10)&amp;INDEX(总课程表!$A:$A,MATCH($A63,总课程表!P:P,0)-1),"")</f>
        <v/>
      </c>
      <c r="Q63" s="54" t="str">
        <f>IFERROR(INDEX(总课程表!Q:Q,MATCH($A63,总课程表!Q:Q,0)-1)&amp;CHAR(10)&amp;INDEX(总课程表!$A:$A,MATCH($A63,总课程表!Q:Q,0)-1),"")</f>
        <v/>
      </c>
      <c r="R63" s="51" t="str">
        <f ca="1">IFERROR(INDEX(总课程表!R:R,MATCH($A63,总课程表!R:R,0)-1)&amp;CHAR(10)&amp;INDEX(总课程表!$A:$A,MATCH($A63,总课程表!R:R,0)-1),"")</f>
        <v/>
      </c>
      <c r="S63" s="49" t="str">
        <f>IFERROR(INDEX(总课程表!S:S,MATCH($A63,总课程表!S:S,0)-1)&amp;CHAR(10)&amp;INDEX(总课程表!$A:$A,MATCH($A63,总课程表!S:S,0)-1),"")</f>
        <v/>
      </c>
      <c r="T63" s="49" t="str">
        <f>IFERROR(INDEX(总课程表!T:T,MATCH($A63,总课程表!T:T,0)-1)&amp;CHAR(10)&amp;INDEX(总课程表!$A:$A,MATCH($A63,总课程表!T:T,0)-1),"")</f>
        <v/>
      </c>
      <c r="U63" s="50" t="str">
        <f>IFERROR(INDEX(总课程表!U:U,MATCH($A63,总课程表!U:U,0)-1)&amp;CHAR(10)&amp;INDEX(总课程表!$A:$A,MATCH($A63,总课程表!U:U,0)-1),"")</f>
        <v/>
      </c>
      <c r="V63" s="51" t="str">
        <f>IFERROR(INDEX(总课程表!V:V,MATCH($A63,总课程表!V:V,0)-1)&amp;CHAR(10)&amp;INDEX(总课程表!$A:$A,MATCH($A63,总课程表!V:V,0)-1),"")</f>
        <v>生物
七7</v>
      </c>
      <c r="W63" s="49" t="str">
        <f>IFERROR(INDEX(总课程表!W:W,MATCH($A63,总课程表!W:W,0)-1)&amp;CHAR(10)&amp;INDEX(总课程表!$A:$A,MATCH($A63,总课程表!W:W,0)-1),"")</f>
        <v/>
      </c>
      <c r="X63" s="49" t="str">
        <f t="array" ref="X63">IFERROR(IF(OR(A63=走班课),"选修",INDEX(总课程表!X:X,MATCH($A63,总课程表!X:X,0)-1)&amp;CHAR(10)&amp;INDEX(总课程表!$A:$A,MATCH($A63,总课程表!X:X,0)-1)),"")</f>
        <v/>
      </c>
      <c r="Y63" s="54" t="str">
        <f>IFERROR(INDEX(总课程表!Y:Y,MATCH($A63,总课程表!Y:Y,0)-1)&amp;CHAR(10)&amp;INDEX(总课程表!$A:$A,MATCH($A63,总课程表!Y:Y,0)-1),"")</f>
        <v/>
      </c>
      <c r="Z63" s="51" t="str">
        <f ca="1">IFERROR(INDEX(总课程表!Z:Z,MATCH($A63,总课程表!Z:Z,0)-1)&amp;CHAR(10)&amp;INDEX(总课程表!$A:$A,MATCH($A63,总课程表!Z:Z,0)-1),"")</f>
        <v/>
      </c>
      <c r="AA63" s="49" t="str">
        <f>IFERROR(INDEX(总课程表!AA:AA,MATCH($A63,总课程表!AA:AA,0)-1)&amp;CHAR(10)&amp;INDEX(总课程表!$A:$A,MATCH($A63,总课程表!AA:AA,0)-1),"")</f>
        <v/>
      </c>
      <c r="AB63" s="49" t="str">
        <f>IFERROR(INDEX(总课程表!AB:AB,MATCH($A63,总课程表!AB:AB,0)-1)&amp;CHAR(10)&amp;INDEX(总课程表!$A:$A,MATCH($A63,总课程表!AB:AB,0)-1),"")</f>
        <v/>
      </c>
      <c r="AC63" s="50" t="str">
        <f>IFERROR(INDEX(总课程表!AC:AC,MATCH($A63,总课程表!AC:AC,0)-1)&amp;CHAR(10)&amp;INDEX(总课程表!$A:$A,MATCH($A63,总课程表!AC:AC,0)-1),"")</f>
        <v/>
      </c>
      <c r="AD63" s="51" t="str">
        <f>IFERROR(INDEX(总课程表!AD:AD,MATCH($A63,总课程表!AD:AD,0)-1)&amp;CHAR(10)&amp;INDEX(总课程表!$A:$A,MATCH($A63,总课程表!AD:AD,0)-1),"")</f>
        <v>生物
七6</v>
      </c>
      <c r="AE63" s="49" t="str">
        <f>IFERROR(INDEX(总课程表!AE:AE,MATCH($A63,总课程表!AE:AE,0)-1)&amp;CHAR(10)&amp;INDEX(总课程表!$A:$A,MATCH($A63,总课程表!AE:AE,0)-1),"")</f>
        <v/>
      </c>
      <c r="AF63" s="49" t="str">
        <f>IFERROR(INDEX(总课程表!AF:AF,MATCH($A63,总课程表!AF:AF,0)-1)&amp;CHAR(10)&amp;INDEX(总课程表!$A:$A,MATCH($A63,总课程表!AF:AF,0)-1),"")</f>
        <v>生物
七7</v>
      </c>
      <c r="AG63" s="54" t="str">
        <f>IFERROR(INDEX(总课程表!AG:AG,MATCH($A63,总课程表!AG:AG,0)-1)&amp;CHAR(10)&amp;INDEX(总课程表!$A:$A,MATCH($A63,总课程表!AG:AG,0)-1),"")</f>
        <v/>
      </c>
      <c r="AH63" s="51" t="str">
        <f ca="1">IFERROR(INDEX(总课程表!AH:AH,MATCH($A63,总课程表!AH:AH,0)-1)&amp;CHAR(10)&amp;INDEX(总课程表!$A:$A,MATCH($A63,总课程表!AH:AH,0)-1),"")</f>
        <v/>
      </c>
      <c r="AI63" s="49" t="str">
        <f>IFERROR(INDEX(总课程表!AI:AI,MATCH($A63,总课程表!AI:AI,0)-1)&amp;CHAR(10)&amp;INDEX(总课程表!$A:$A,MATCH($A63,总课程表!AI:AI,0)-1),"")</f>
        <v/>
      </c>
      <c r="AJ63" s="49" t="str">
        <f>IFERROR(INDEX(总课程表!AJ:AJ,MATCH($A63,总课程表!AJ:AJ,0)-1)&amp;CHAR(10)&amp;INDEX(总课程表!$A:$A,MATCH($A63,总课程表!AJ:AJ,0)-1),"")</f>
        <v/>
      </c>
      <c r="AK63" s="50" t="str">
        <f>IFERROR(INDEX(总课程表!AK:AK,MATCH($A63,总课程表!AK:AK,0)-1)&amp;CHAR(10)&amp;INDEX(总课程表!$A:$A,MATCH($A63,总课程表!AK:AK,0)-1),"")</f>
        <v/>
      </c>
      <c r="AL63" s="51" t="str">
        <f>IFERROR(INDEX(总课程表!AL:AL,MATCH($A63,总课程表!AL:AL,0)-1)&amp;CHAR(10)&amp;INDEX(总课程表!$A:$A,MATCH($A63,总课程表!AL:AL,0)-1),"")</f>
        <v/>
      </c>
      <c r="AM63" s="49" t="str">
        <f>IFERROR(INDEX(总课程表!AM:AM,MATCH($A63,总课程表!AM:AM,0)-1)&amp;CHAR(10)&amp;INDEX(总课程表!$A:$A,MATCH($A63,总课程表!AM:AM,0)-1),"")</f>
        <v>生物
七6</v>
      </c>
      <c r="AN63" s="49" t="str">
        <f>IFERROR(INDEX(总课程表!AN:AN,MATCH($A63,总课程表!AN:AN,0)-1)&amp;CHAR(10)&amp;INDEX(总课程表!$A:$A,MATCH($A63,总课程表!AN:AN,0)-1),"")</f>
        <v/>
      </c>
      <c r="AO63" s="54" t="str">
        <f>IFERROR(INDEX(总课程表!AO:AO,MATCH($A63,总课程表!AO:AO,0)-1)&amp;CHAR(10)&amp;INDEX(总课程表!$A:$A,MATCH($A63,总课程表!AO:AO,0)-1),"")</f>
        <v/>
      </c>
      <c r="AQ63" s="35" t="b">
        <f t="array" aca="1" ref="AQ63" ca="1">SUMPRODUCT((B63:AO63=教师总表0!B63:AO63)*1)=40</f>
        <v>1</v>
      </c>
      <c r="AR63" s="56" t="str">
        <f t="shared" si="2"/>
        <v>沈彩霞</v>
      </c>
      <c r="AS63" s="56" t="str">
        <f t="shared" si="2"/>
        <v>沈彩霞</v>
      </c>
      <c r="AT63" s="56" t="str">
        <f t="shared" si="2"/>
        <v>沈彩霞</v>
      </c>
      <c r="AU63" s="56" t="str">
        <f t="shared" si="2"/>
        <v>沈彩霞</v>
      </c>
      <c r="AV63" s="56" t="str">
        <f t="shared" si="2"/>
        <v>沈彩霞</v>
      </c>
    </row>
    <row r="64" spans="1:48" ht="22.6" customHeight="1" x14ac:dyDescent="0.15">
      <c r="A64" s="20" t="str">
        <f>教师安排!AI62</f>
        <v>沈珏</v>
      </c>
      <c r="B64" s="48" t="str">
        <f ca="1">IFERROR(INDEX(总课程表!B:B,MATCH($A64,总课程表!B:B,0)-1)&amp;CHAR(10)&amp;INDEX(总课程表!$A:$A,MATCH($A64,总课程表!B:B,0)-1),"")</f>
        <v/>
      </c>
      <c r="C64" s="49" t="str">
        <f>IFERROR(INDEX(总课程表!C:C,MATCH($A64,总课程表!C:C,0)-1)&amp;CHAR(10)&amp;INDEX(总课程表!$A:$A,MATCH($A64,总课程表!C:C,0)-1),"")</f>
        <v/>
      </c>
      <c r="D64" s="49" t="str">
        <f>IFERROR(INDEX(总课程表!D:D,MATCH($A64,总课程表!D:D,0)-1)&amp;CHAR(10)&amp;INDEX(总课程表!$A:$A,MATCH($A64,总课程表!D:D,0)-1),"")</f>
        <v/>
      </c>
      <c r="E64" s="50" t="str">
        <f>IFERROR(INDEX(总课程表!E:E,MATCH($A64,总课程表!E:E,0)-1)&amp;CHAR(10)&amp;INDEX(总课程表!$A:$A,MATCH($A64,总课程表!E:E,0)-1),"")</f>
        <v/>
      </c>
      <c r="F64" s="51" t="str">
        <f>IFERROR(INDEX(总课程表!F:F,MATCH($A64,总课程表!F:F,0)-1)&amp;CHAR(10)&amp;INDEX(总课程表!$A:$A,MATCH($A64,总课程表!F:F,0)-1),"")</f>
        <v/>
      </c>
      <c r="G64" s="49" t="str">
        <f>IFERROR(INDEX(总课程表!G:G,MATCH($A64,总课程表!G:G,0)-1)&amp;CHAR(10)&amp;INDEX(总课程表!$A:$A,MATCH($A64,总课程表!G:G,0)-1),"")</f>
        <v/>
      </c>
      <c r="H64" s="49" t="str">
        <f>IFERROR(INDEX(总课程表!H:H,MATCH($A64,总课程表!H:H,0)-1)&amp;CHAR(10)&amp;INDEX(总课程表!$A:$A,MATCH($A64,总课程表!H:H,0)-1),"")</f>
        <v/>
      </c>
      <c r="I64" s="54" t="str">
        <f>IFERROR(INDEX(总课程表!I:I,MATCH($A64,总课程表!I:I,0)-1)&amp;CHAR(10)&amp;INDEX(总课程表!$A:$A,MATCH($A64,总课程表!I:I,0)-1),"")</f>
        <v/>
      </c>
      <c r="J64" s="51" t="str">
        <f ca="1">IFERROR(INDEX(总课程表!J:J,MATCH($A64,总课程表!J:J,0)-1)&amp;CHAR(10)&amp;INDEX(总课程表!$A:$A,MATCH($A64,总课程表!J:J,0)-1),"")</f>
        <v/>
      </c>
      <c r="K64" s="49" t="str">
        <f>IFERROR(INDEX(总课程表!K:K,MATCH($A64,总课程表!K:K,0)-1)&amp;CHAR(10)&amp;INDEX(总课程表!$A:$A,MATCH($A64,总课程表!K:K,0)-1),"")</f>
        <v/>
      </c>
      <c r="L64" s="49" t="str">
        <f>IFERROR(INDEX(总课程表!L:L,MATCH($A64,总课程表!L:L,0)-1)&amp;CHAR(10)&amp;INDEX(总课程表!$A:$A,MATCH($A64,总课程表!L:L,0)-1),"")</f>
        <v/>
      </c>
      <c r="M64" s="50" t="str">
        <f>IFERROR(INDEX(总课程表!M:M,MATCH($A64,总课程表!M:M,0)-1)&amp;CHAR(10)&amp;INDEX(总课程表!$A:$A,MATCH($A64,总课程表!M:M,0)-1),"")</f>
        <v/>
      </c>
      <c r="N64" s="51" t="str">
        <f>IFERROR(INDEX(总课程表!N:N,MATCH($A64,总课程表!N:N,0)-1)&amp;CHAR(10)&amp;INDEX(总课程表!$A:$A,MATCH($A64,总课程表!N:N,0)-1),"")</f>
        <v/>
      </c>
      <c r="O64" s="49" t="str">
        <f>IFERROR(INDEX(总课程表!O:O,MATCH($A64,总课程表!O:O,0)-1)&amp;CHAR(10)&amp;INDEX(总课程表!$A:$A,MATCH($A64,总课程表!O:O,0)-1),"")</f>
        <v/>
      </c>
      <c r="P64" s="49" t="str">
        <f>IFERROR(INDEX(总课程表!P:P,MATCH($A64,总课程表!P:P,0)-1)&amp;CHAR(10)&amp;INDEX(总课程表!$A:$A,MATCH($A64,总课程表!P:P,0)-1),"")</f>
        <v/>
      </c>
      <c r="Q64" s="54" t="str">
        <f>IFERROR(INDEX(总课程表!Q:Q,MATCH($A64,总课程表!Q:Q,0)-1)&amp;CHAR(10)&amp;INDEX(总课程表!$A:$A,MATCH($A64,总课程表!Q:Q,0)-1),"")</f>
        <v/>
      </c>
      <c r="R64" s="51" t="str">
        <f ca="1">IFERROR(INDEX(总课程表!R:R,MATCH($A64,总课程表!R:R,0)-1)&amp;CHAR(10)&amp;INDEX(总课程表!$A:$A,MATCH($A64,总课程表!R:R,0)-1),"")</f>
        <v/>
      </c>
      <c r="S64" s="49" t="str">
        <f>IFERROR(INDEX(总课程表!S:S,MATCH($A64,总课程表!S:S,0)-1)&amp;CHAR(10)&amp;INDEX(总课程表!$A:$A,MATCH($A64,总课程表!S:S,0)-1),"")</f>
        <v/>
      </c>
      <c r="T64" s="49" t="str">
        <f>IFERROR(INDEX(总课程表!T:T,MATCH($A64,总课程表!T:T,0)-1)&amp;CHAR(10)&amp;INDEX(总课程表!$A:$A,MATCH($A64,总课程表!T:T,0)-1),"")</f>
        <v/>
      </c>
      <c r="U64" s="50" t="str">
        <f>IFERROR(INDEX(总课程表!U:U,MATCH($A64,总课程表!U:U,0)-1)&amp;CHAR(10)&amp;INDEX(总课程表!$A:$A,MATCH($A64,总课程表!U:U,0)-1),"")</f>
        <v/>
      </c>
      <c r="V64" s="51" t="str">
        <f>IFERROR(INDEX(总课程表!V:V,MATCH($A64,总课程表!V:V,0)-1)&amp;CHAR(10)&amp;INDEX(总课程表!$A:$A,MATCH($A64,总课程表!V:V,0)-1),"")</f>
        <v/>
      </c>
      <c r="W64" s="49" t="str">
        <f>IFERROR(INDEX(总课程表!W:W,MATCH($A64,总课程表!W:W,0)-1)&amp;CHAR(10)&amp;INDEX(总课程表!$A:$A,MATCH($A64,总课程表!W:W,0)-1),"")</f>
        <v/>
      </c>
      <c r="X64" s="49" t="str">
        <f t="array" ref="X64">IFERROR(IF(OR(A64=走班课),"选修",INDEX(总课程表!X:X,MATCH($A64,总课程表!X:X,0)-1)&amp;CHAR(10)&amp;INDEX(总课程表!$A:$A,MATCH($A64,总课程表!X:X,0)-1)),"")</f>
        <v/>
      </c>
      <c r="Y64" s="54" t="str">
        <f>IFERROR(INDEX(总课程表!Y:Y,MATCH($A64,总课程表!Y:Y,0)-1)&amp;CHAR(10)&amp;INDEX(总课程表!$A:$A,MATCH($A64,总课程表!Y:Y,0)-1),"")</f>
        <v/>
      </c>
      <c r="Z64" s="51" t="str">
        <f ca="1">IFERROR(INDEX(总课程表!Z:Z,MATCH($A64,总课程表!Z:Z,0)-1)&amp;CHAR(10)&amp;INDEX(总课程表!$A:$A,MATCH($A64,总课程表!Z:Z,0)-1),"")</f>
        <v/>
      </c>
      <c r="AA64" s="49" t="str">
        <f>IFERROR(INDEX(总课程表!AA:AA,MATCH($A64,总课程表!AA:AA,0)-1)&amp;CHAR(10)&amp;INDEX(总课程表!$A:$A,MATCH($A64,总课程表!AA:AA,0)-1),"")</f>
        <v/>
      </c>
      <c r="AB64" s="49" t="str">
        <f>IFERROR(INDEX(总课程表!AB:AB,MATCH($A64,总课程表!AB:AB,0)-1)&amp;CHAR(10)&amp;INDEX(总课程表!$A:$A,MATCH($A64,总课程表!AB:AB,0)-1),"")</f>
        <v/>
      </c>
      <c r="AC64" s="50" t="str">
        <f>IFERROR(INDEX(总课程表!AC:AC,MATCH($A64,总课程表!AC:AC,0)-1)&amp;CHAR(10)&amp;INDEX(总课程表!$A:$A,MATCH($A64,总课程表!AC:AC,0)-1),"")</f>
        <v/>
      </c>
      <c r="AD64" s="51" t="str">
        <f>IFERROR(INDEX(总课程表!AD:AD,MATCH($A64,总课程表!AD:AD,0)-1)&amp;CHAR(10)&amp;INDEX(总课程表!$A:$A,MATCH($A64,总课程表!AD:AD,0)-1),"")</f>
        <v/>
      </c>
      <c r="AE64" s="49" t="str">
        <f>IFERROR(INDEX(总课程表!AE:AE,MATCH($A64,总课程表!AE:AE,0)-1)&amp;CHAR(10)&amp;INDEX(总课程表!$A:$A,MATCH($A64,总课程表!AE:AE,0)-1),"")</f>
        <v/>
      </c>
      <c r="AF64" s="49" t="str">
        <f>IFERROR(INDEX(总课程表!AF:AF,MATCH($A64,总课程表!AF:AF,0)-1)&amp;CHAR(10)&amp;INDEX(总课程表!$A:$A,MATCH($A64,总课程表!AF:AF,0)-1),"")</f>
        <v/>
      </c>
      <c r="AG64" s="54" t="str">
        <f>IFERROR(INDEX(总课程表!AG:AG,MATCH($A64,总课程表!AG:AG,0)-1)&amp;CHAR(10)&amp;INDEX(总课程表!$A:$A,MATCH($A64,总课程表!AG:AG,0)-1),"")</f>
        <v/>
      </c>
      <c r="AH64" s="51" t="str">
        <f ca="1">IFERROR(INDEX(总课程表!AH:AH,MATCH($A64,总课程表!AH:AH,0)-1)&amp;CHAR(10)&amp;INDEX(总课程表!$A:$A,MATCH($A64,总课程表!AH:AH,0)-1),"")</f>
        <v/>
      </c>
      <c r="AI64" s="49" t="str">
        <f>IFERROR(INDEX(总课程表!AI:AI,MATCH($A64,总课程表!AI:AI,0)-1)&amp;CHAR(10)&amp;INDEX(总课程表!$A:$A,MATCH($A64,总课程表!AI:AI,0)-1),"")</f>
        <v/>
      </c>
      <c r="AJ64" s="49" t="str">
        <f>IFERROR(INDEX(总课程表!AJ:AJ,MATCH($A64,总课程表!AJ:AJ,0)-1)&amp;CHAR(10)&amp;INDEX(总课程表!$A:$A,MATCH($A64,总课程表!AJ:AJ,0)-1),"")</f>
        <v/>
      </c>
      <c r="AK64" s="50" t="str">
        <f>IFERROR(INDEX(总课程表!AK:AK,MATCH($A64,总课程表!AK:AK,0)-1)&amp;CHAR(10)&amp;INDEX(总课程表!$A:$A,MATCH($A64,总课程表!AK:AK,0)-1),"")</f>
        <v/>
      </c>
      <c r="AL64" s="51" t="str">
        <f>IFERROR(INDEX(总课程表!AL:AL,MATCH($A64,总课程表!AL:AL,0)-1)&amp;CHAR(10)&amp;INDEX(总课程表!$A:$A,MATCH($A64,总课程表!AL:AL,0)-1),"")</f>
        <v/>
      </c>
      <c r="AM64" s="49" t="str">
        <f>IFERROR(INDEX(总课程表!AM:AM,MATCH($A64,总课程表!AM:AM,0)-1)&amp;CHAR(10)&amp;INDEX(总课程表!$A:$A,MATCH($A64,总课程表!AM:AM,0)-1),"")</f>
        <v/>
      </c>
      <c r="AN64" s="49" t="str">
        <f>IFERROR(INDEX(总课程表!AN:AN,MATCH($A64,总课程表!AN:AN,0)-1)&amp;CHAR(10)&amp;INDEX(总课程表!$A:$A,MATCH($A64,总课程表!AN:AN,0)-1),"")</f>
        <v/>
      </c>
      <c r="AO64" s="54" t="str">
        <f>IFERROR(INDEX(总课程表!AO:AO,MATCH($A64,总课程表!AO:AO,0)-1)&amp;CHAR(10)&amp;INDEX(总课程表!$A:$A,MATCH($A64,总课程表!AO:AO,0)-1),"")</f>
        <v/>
      </c>
      <c r="AQ64" s="35" t="b">
        <f t="array" aca="1" ref="AQ64" ca="1">SUMPRODUCT((B64:AO64=教师总表0!B64:AO64)*1)=40</f>
        <v>1</v>
      </c>
      <c r="AR64" s="56" t="str">
        <f t="shared" si="2"/>
        <v>沈珏</v>
      </c>
      <c r="AS64" s="56" t="str">
        <f t="shared" si="2"/>
        <v>沈珏</v>
      </c>
      <c r="AT64" s="56" t="str">
        <f t="shared" si="2"/>
        <v>沈珏</v>
      </c>
      <c r="AU64" s="56" t="str">
        <f t="shared" si="2"/>
        <v>沈珏</v>
      </c>
      <c r="AV64" s="56" t="str">
        <f t="shared" si="2"/>
        <v>沈珏</v>
      </c>
    </row>
    <row r="65" spans="1:48" ht="22.6" customHeight="1" x14ac:dyDescent="0.15">
      <c r="A65" s="20" t="str">
        <f>教师安排!AI63</f>
        <v>盛文芳</v>
      </c>
      <c r="B65" s="48" t="str">
        <f ca="1">IFERROR(INDEX(总课程表!B:B,MATCH($A65,总课程表!B:B,0)-1)&amp;CHAR(10)&amp;INDEX(总课程表!$A:$A,MATCH($A65,总课程表!B:B,0)-1),"")</f>
        <v/>
      </c>
      <c r="C65" s="49" t="str">
        <f>IFERROR(INDEX(总课程表!C:C,MATCH($A65,总课程表!C:C,0)-1)&amp;CHAR(10)&amp;INDEX(总课程表!$A:$A,MATCH($A65,总课程表!C:C,0)-1),"")</f>
        <v/>
      </c>
      <c r="D65" s="49" t="str">
        <f>IFERROR(INDEX(总课程表!D:D,MATCH($A65,总课程表!D:D,0)-1)&amp;CHAR(10)&amp;INDEX(总课程表!$A:$A,MATCH($A65,总课程表!D:D,0)-1),"")</f>
        <v/>
      </c>
      <c r="E65" s="50" t="str">
        <f>IFERROR(INDEX(总课程表!E:E,MATCH($A65,总课程表!E:E,0)-1)&amp;CHAR(10)&amp;INDEX(总课程表!$A:$A,MATCH($A65,总课程表!E:E,0)-1),"")</f>
        <v/>
      </c>
      <c r="F65" s="51" t="str">
        <f>IFERROR(INDEX(总课程表!F:F,MATCH($A65,总课程表!F:F,0)-1)&amp;CHAR(10)&amp;INDEX(总课程表!$A:$A,MATCH($A65,总课程表!F:F,0)-1),"")</f>
        <v>地理
八2</v>
      </c>
      <c r="G65" s="49" t="str">
        <f>IFERROR(INDEX(总课程表!G:G,MATCH($A65,总课程表!G:G,0)-1)&amp;CHAR(10)&amp;INDEX(总课程表!$A:$A,MATCH($A65,总课程表!G:G,0)-1),"")</f>
        <v/>
      </c>
      <c r="H65" s="49" t="str">
        <f>IFERROR(INDEX(总课程表!H:H,MATCH($A65,总课程表!H:H,0)-1)&amp;CHAR(10)&amp;INDEX(总课程表!$A:$A,MATCH($A65,总课程表!H:H,0)-1),"")</f>
        <v>地理
八5</v>
      </c>
      <c r="I65" s="54" t="str">
        <f>IFERROR(INDEX(总课程表!I:I,MATCH($A65,总课程表!I:I,0)-1)&amp;CHAR(10)&amp;INDEX(总课程表!$A:$A,MATCH($A65,总课程表!I:I,0)-1),"")</f>
        <v/>
      </c>
      <c r="J65" s="51" t="str">
        <f ca="1">IFERROR(INDEX(总课程表!J:J,MATCH($A65,总课程表!J:J,0)-1)&amp;CHAR(10)&amp;INDEX(总课程表!$A:$A,MATCH($A65,总课程表!J:J,0)-1),"")</f>
        <v/>
      </c>
      <c r="K65" s="49" t="str">
        <f>IFERROR(INDEX(总课程表!K:K,MATCH($A65,总课程表!K:K,0)-1)&amp;CHAR(10)&amp;INDEX(总课程表!$A:$A,MATCH($A65,总课程表!K:K,0)-1),"")</f>
        <v/>
      </c>
      <c r="L65" s="49" t="str">
        <f>IFERROR(INDEX(总课程表!L:L,MATCH($A65,总课程表!L:L,0)-1)&amp;CHAR(10)&amp;INDEX(总课程表!$A:$A,MATCH($A65,总课程表!L:L,0)-1),"")</f>
        <v>地理
八4</v>
      </c>
      <c r="M65" s="50" t="str">
        <f>IFERROR(INDEX(总课程表!M:M,MATCH($A65,总课程表!M:M,0)-1)&amp;CHAR(10)&amp;INDEX(总课程表!$A:$A,MATCH($A65,总课程表!M:M,0)-1),"")</f>
        <v/>
      </c>
      <c r="N65" s="51" t="str">
        <f>IFERROR(INDEX(总课程表!N:N,MATCH($A65,总课程表!N:N,0)-1)&amp;CHAR(10)&amp;INDEX(总课程表!$A:$A,MATCH($A65,总课程表!N:N,0)-1),"")</f>
        <v>地理
八3</v>
      </c>
      <c r="O65" s="49" t="str">
        <f>IFERROR(INDEX(总课程表!O:O,MATCH($A65,总课程表!O:O,0)-1)&amp;CHAR(10)&amp;INDEX(总课程表!$A:$A,MATCH($A65,总课程表!O:O,0)-1),"")</f>
        <v/>
      </c>
      <c r="P65" s="49" t="str">
        <f>IFERROR(INDEX(总课程表!P:P,MATCH($A65,总课程表!P:P,0)-1)&amp;CHAR(10)&amp;INDEX(总课程表!$A:$A,MATCH($A65,总课程表!P:P,0)-1),"")</f>
        <v>地理
八1</v>
      </c>
      <c r="Q65" s="54" t="str">
        <f>IFERROR(INDEX(总课程表!Q:Q,MATCH($A65,总课程表!Q:Q,0)-1)&amp;CHAR(10)&amp;INDEX(总课程表!$A:$A,MATCH($A65,总课程表!Q:Q,0)-1),"")</f>
        <v/>
      </c>
      <c r="R65" s="51" t="str">
        <f ca="1">IFERROR(INDEX(总课程表!R:R,MATCH($A65,总课程表!R:R,0)-1)&amp;CHAR(10)&amp;INDEX(总课程表!$A:$A,MATCH($A65,总课程表!R:R,0)-1),"")</f>
        <v/>
      </c>
      <c r="S65" s="49" t="str">
        <f>IFERROR(INDEX(总课程表!S:S,MATCH($A65,总课程表!S:S,0)-1)&amp;CHAR(10)&amp;INDEX(总课程表!$A:$A,MATCH($A65,总课程表!S:S,0)-1),"")</f>
        <v/>
      </c>
      <c r="T65" s="49" t="str">
        <f>IFERROR(INDEX(总课程表!T:T,MATCH($A65,总课程表!T:T,0)-1)&amp;CHAR(10)&amp;INDEX(总课程表!$A:$A,MATCH($A65,总课程表!T:T,0)-1),"")</f>
        <v/>
      </c>
      <c r="U65" s="50" t="str">
        <f>IFERROR(INDEX(总课程表!U:U,MATCH($A65,总课程表!U:U,0)-1)&amp;CHAR(10)&amp;INDEX(总课程表!$A:$A,MATCH($A65,总课程表!U:U,0)-1),"")</f>
        <v/>
      </c>
      <c r="V65" s="51" t="str">
        <f>IFERROR(INDEX(总课程表!V:V,MATCH($A65,总课程表!V:V,0)-1)&amp;CHAR(10)&amp;INDEX(总课程表!$A:$A,MATCH($A65,总课程表!V:V,0)-1),"")</f>
        <v/>
      </c>
      <c r="W65" s="49" t="str">
        <f>IFERROR(INDEX(总课程表!W:W,MATCH($A65,总课程表!W:W,0)-1)&amp;CHAR(10)&amp;INDEX(总课程表!$A:$A,MATCH($A65,总课程表!W:W,0)-1),"")</f>
        <v/>
      </c>
      <c r="X65" s="49" t="str">
        <f t="array" ref="X65">IFERROR(IF(OR(A65=走班课),"选修",INDEX(总课程表!X:X,MATCH($A65,总课程表!X:X,0)-1)&amp;CHAR(10)&amp;INDEX(总课程表!$A:$A,MATCH($A65,总课程表!X:X,0)-1)),"")</f>
        <v/>
      </c>
      <c r="Y65" s="54" t="str">
        <f>IFERROR(INDEX(总课程表!Y:Y,MATCH($A65,总课程表!Y:Y,0)-1)&amp;CHAR(10)&amp;INDEX(总课程表!$A:$A,MATCH($A65,总课程表!Y:Y,0)-1),"")</f>
        <v/>
      </c>
      <c r="Z65" s="51" t="str">
        <f ca="1">IFERROR(INDEX(总课程表!Z:Z,MATCH($A65,总课程表!Z:Z,0)-1)&amp;CHAR(10)&amp;INDEX(总课程表!$A:$A,MATCH($A65,总课程表!Z:Z,0)-1),"")</f>
        <v/>
      </c>
      <c r="AA65" s="49" t="str">
        <f>IFERROR(INDEX(总课程表!AA:AA,MATCH($A65,总课程表!AA:AA,0)-1)&amp;CHAR(10)&amp;INDEX(总课程表!$A:$A,MATCH($A65,总课程表!AA:AA,0)-1),"")</f>
        <v/>
      </c>
      <c r="AB65" s="49" t="str">
        <f>IFERROR(INDEX(总课程表!AB:AB,MATCH($A65,总课程表!AB:AB,0)-1)&amp;CHAR(10)&amp;INDEX(总课程表!$A:$A,MATCH($A65,总课程表!AB:AB,0)-1),"")</f>
        <v>地理
八2</v>
      </c>
      <c r="AC65" s="50" t="str">
        <f>IFERROR(INDEX(总课程表!AC:AC,MATCH($A65,总课程表!AC:AC,0)-1)&amp;CHAR(10)&amp;INDEX(总课程表!$A:$A,MATCH($A65,总课程表!AC:AC,0)-1),"")</f>
        <v/>
      </c>
      <c r="AD65" s="51" t="str">
        <f>IFERROR(INDEX(总课程表!AD:AD,MATCH($A65,总课程表!AD:AD,0)-1)&amp;CHAR(10)&amp;INDEX(总课程表!$A:$A,MATCH($A65,总课程表!AD:AD,0)-1),"")</f>
        <v>地理
八4</v>
      </c>
      <c r="AE65" s="49" t="str">
        <f>IFERROR(INDEX(总课程表!AE:AE,MATCH($A65,总课程表!AE:AE,0)-1)&amp;CHAR(10)&amp;INDEX(总课程表!$A:$A,MATCH($A65,总课程表!AE:AE,0)-1),"")</f>
        <v>地理
八5</v>
      </c>
      <c r="AF65" s="49" t="str">
        <f>IFERROR(INDEX(总课程表!AF:AF,MATCH($A65,总课程表!AF:AF,0)-1)&amp;CHAR(10)&amp;INDEX(总课程表!$A:$A,MATCH($A65,总课程表!AF:AF,0)-1),"")</f>
        <v/>
      </c>
      <c r="AG65" s="54" t="str">
        <f>IFERROR(INDEX(总课程表!AG:AG,MATCH($A65,总课程表!AG:AG,0)-1)&amp;CHAR(10)&amp;INDEX(总课程表!$A:$A,MATCH($A65,总课程表!AG:AG,0)-1),"")</f>
        <v/>
      </c>
      <c r="AH65" s="51" t="str">
        <f ca="1">IFERROR(INDEX(总课程表!AH:AH,MATCH($A65,总课程表!AH:AH,0)-1)&amp;CHAR(10)&amp;INDEX(总课程表!$A:$A,MATCH($A65,总课程表!AH:AH,0)-1),"")</f>
        <v/>
      </c>
      <c r="AI65" s="49" t="str">
        <f>IFERROR(INDEX(总课程表!AI:AI,MATCH($A65,总课程表!AI:AI,0)-1)&amp;CHAR(10)&amp;INDEX(总课程表!$A:$A,MATCH($A65,总课程表!AI:AI,0)-1),"")</f>
        <v/>
      </c>
      <c r="AJ65" s="49" t="str">
        <f>IFERROR(INDEX(总课程表!AJ:AJ,MATCH($A65,总课程表!AJ:AJ,0)-1)&amp;CHAR(10)&amp;INDEX(总课程表!$A:$A,MATCH($A65,总课程表!AJ:AJ,0)-1),"")</f>
        <v/>
      </c>
      <c r="AK65" s="50" t="str">
        <f>IFERROR(INDEX(总课程表!AK:AK,MATCH($A65,总课程表!AK:AK,0)-1)&amp;CHAR(10)&amp;INDEX(总课程表!$A:$A,MATCH($A65,总课程表!AK:AK,0)-1),"")</f>
        <v/>
      </c>
      <c r="AL65" s="51" t="str">
        <f>IFERROR(INDEX(总课程表!AL:AL,MATCH($A65,总课程表!AL:AL,0)-1)&amp;CHAR(10)&amp;INDEX(总课程表!$A:$A,MATCH($A65,总课程表!AL:AL,0)-1),"")</f>
        <v>地理
八3</v>
      </c>
      <c r="AM65" s="49" t="str">
        <f>IFERROR(INDEX(总课程表!AM:AM,MATCH($A65,总课程表!AM:AM,0)-1)&amp;CHAR(10)&amp;INDEX(总课程表!$A:$A,MATCH($A65,总课程表!AM:AM,0)-1),"")</f>
        <v/>
      </c>
      <c r="AN65" s="49" t="str">
        <f>IFERROR(INDEX(总课程表!AN:AN,MATCH($A65,总课程表!AN:AN,0)-1)&amp;CHAR(10)&amp;INDEX(总课程表!$A:$A,MATCH($A65,总课程表!AN:AN,0)-1),"")</f>
        <v>地理
八1</v>
      </c>
      <c r="AO65" s="54" t="str">
        <f>IFERROR(INDEX(总课程表!AO:AO,MATCH($A65,总课程表!AO:AO,0)-1)&amp;CHAR(10)&amp;INDEX(总课程表!$A:$A,MATCH($A65,总课程表!AO:AO,0)-1),"")</f>
        <v/>
      </c>
      <c r="AQ65" s="35" t="b">
        <f t="array" aca="1" ref="AQ65" ca="1">SUMPRODUCT((B65:AO65=教师总表0!B65:AO65)*1)=40</f>
        <v>1</v>
      </c>
      <c r="AR65" s="56" t="str">
        <f t="shared" si="2"/>
        <v>盛文芳</v>
      </c>
      <c r="AS65" s="56" t="str">
        <f t="shared" si="2"/>
        <v>盛文芳</v>
      </c>
      <c r="AT65" s="56" t="str">
        <f t="shared" si="2"/>
        <v>盛文芳</v>
      </c>
      <c r="AU65" s="56" t="str">
        <f t="shared" si="2"/>
        <v>盛文芳</v>
      </c>
      <c r="AV65" s="56" t="str">
        <f t="shared" si="2"/>
        <v>盛文芳</v>
      </c>
    </row>
    <row r="66" spans="1:48" ht="22.6" customHeight="1" x14ac:dyDescent="0.15">
      <c r="A66" s="20" t="str">
        <f>教师安排!AI64</f>
        <v>盛亚</v>
      </c>
      <c r="B66" s="48" t="str">
        <f ca="1">IFERROR(INDEX(总课程表!B:B,MATCH($A66,总课程表!B:B,0)-1)&amp;CHAR(10)&amp;INDEX(总课程表!$A:$A,MATCH($A66,总课程表!B:B,0)-1),"")</f>
        <v>外语
九6</v>
      </c>
      <c r="C66" s="49" t="str">
        <f>IFERROR(INDEX(总课程表!C:C,MATCH($A66,总课程表!C:C,0)-1)&amp;CHAR(10)&amp;INDEX(总课程表!$A:$A,MATCH($A66,总课程表!C:C,0)-1),"")</f>
        <v/>
      </c>
      <c r="D66" s="49" t="str">
        <f>IFERROR(INDEX(总课程表!D:D,MATCH($A66,总课程表!D:D,0)-1)&amp;CHAR(10)&amp;INDEX(总课程表!$A:$A,MATCH($A66,总课程表!D:D,0)-1),"")</f>
        <v/>
      </c>
      <c r="E66" s="50" t="str">
        <f>IFERROR(INDEX(总课程表!E:E,MATCH($A66,总课程表!E:E,0)-1)&amp;CHAR(10)&amp;INDEX(总课程表!$A:$A,MATCH($A66,总课程表!E:E,0)-1),"")</f>
        <v/>
      </c>
      <c r="F66" s="51" t="str">
        <f>IFERROR(INDEX(总课程表!F:F,MATCH($A66,总课程表!F:F,0)-1)&amp;CHAR(10)&amp;INDEX(总课程表!$A:$A,MATCH($A66,总课程表!F:F,0)-1),"")</f>
        <v/>
      </c>
      <c r="G66" s="49" t="str">
        <f>IFERROR(INDEX(总课程表!G:G,MATCH($A66,总课程表!G:G,0)-1)&amp;CHAR(10)&amp;INDEX(总课程表!$A:$A,MATCH($A66,总课程表!G:G,0)-1),"")</f>
        <v/>
      </c>
      <c r="H66" s="49" t="str">
        <f>IFERROR(INDEX(总课程表!H:H,MATCH($A66,总课程表!H:H,0)-1)&amp;CHAR(10)&amp;INDEX(总课程表!$A:$A,MATCH($A66,总课程表!H:H,0)-1),"")</f>
        <v>地校1
九4</v>
      </c>
      <c r="I66" s="54" t="str">
        <f>IFERROR(INDEX(总课程表!I:I,MATCH($A66,总课程表!I:I,0)-1)&amp;CHAR(10)&amp;INDEX(总课程表!$A:$A,MATCH($A66,总课程表!I:I,0)-1),"")</f>
        <v/>
      </c>
      <c r="J66" s="51" t="str">
        <f ca="1">IFERROR(INDEX(总课程表!J:J,MATCH($A66,总课程表!J:J,0)-1)&amp;CHAR(10)&amp;INDEX(总课程表!$A:$A,MATCH($A66,总课程表!J:J,0)-1),"")</f>
        <v/>
      </c>
      <c r="K66" s="49" t="str">
        <f>IFERROR(INDEX(总课程表!K:K,MATCH($A66,总课程表!K:K,0)-1)&amp;CHAR(10)&amp;INDEX(总课程表!$A:$A,MATCH($A66,总课程表!K:K,0)-1),"")</f>
        <v>外语
九4</v>
      </c>
      <c r="L66" s="49" t="str">
        <f>IFERROR(INDEX(总课程表!L:L,MATCH($A66,总课程表!L:L,0)-1)&amp;CHAR(10)&amp;INDEX(总课程表!$A:$A,MATCH($A66,总课程表!L:L,0)-1),"")</f>
        <v/>
      </c>
      <c r="M66" s="50" t="str">
        <f>IFERROR(INDEX(总课程表!M:M,MATCH($A66,总课程表!M:M,0)-1)&amp;CHAR(10)&amp;INDEX(总课程表!$A:$A,MATCH($A66,总课程表!M:M,0)-1),"")</f>
        <v>外语
九6</v>
      </c>
      <c r="N66" s="51" t="str">
        <f>IFERROR(INDEX(总课程表!N:N,MATCH($A66,总课程表!N:N,0)-1)&amp;CHAR(10)&amp;INDEX(总课程表!$A:$A,MATCH($A66,总课程表!N:N,0)-1),"")</f>
        <v/>
      </c>
      <c r="O66" s="49" t="str">
        <f>IFERROR(INDEX(总课程表!O:O,MATCH($A66,总课程表!O:O,0)-1)&amp;CHAR(10)&amp;INDEX(总课程表!$A:$A,MATCH($A66,总课程表!O:O,0)-1),"")</f>
        <v/>
      </c>
      <c r="P66" s="49" t="str">
        <f>IFERROR(INDEX(总课程表!P:P,MATCH($A66,总课程表!P:P,0)-1)&amp;CHAR(10)&amp;INDEX(总课程表!$A:$A,MATCH($A66,总课程表!P:P,0)-1),"")</f>
        <v/>
      </c>
      <c r="Q66" s="54" t="str">
        <f>IFERROR(INDEX(总课程表!Q:Q,MATCH($A66,总课程表!Q:Q,0)-1)&amp;CHAR(10)&amp;INDEX(总课程表!$A:$A,MATCH($A66,总课程表!Q:Q,0)-1),"")</f>
        <v/>
      </c>
      <c r="R66" s="51" t="str">
        <f ca="1">IFERROR(INDEX(总课程表!R:R,MATCH($A66,总课程表!R:R,0)-1)&amp;CHAR(10)&amp;INDEX(总课程表!$A:$A,MATCH($A66,总课程表!R:R,0)-1),"")</f>
        <v>外语
九6</v>
      </c>
      <c r="S66" s="49" t="str">
        <f>IFERROR(INDEX(总课程表!S:S,MATCH($A66,总课程表!S:S,0)-1)&amp;CHAR(10)&amp;INDEX(总课程表!$A:$A,MATCH($A66,总课程表!S:S,0)-1),"")</f>
        <v/>
      </c>
      <c r="T66" s="49" t="str">
        <f>IFERROR(INDEX(总课程表!T:T,MATCH($A66,总课程表!T:T,0)-1)&amp;CHAR(10)&amp;INDEX(总课程表!$A:$A,MATCH($A66,总课程表!T:T,0)-1),"")</f>
        <v/>
      </c>
      <c r="U66" s="50" t="str">
        <f>IFERROR(INDEX(总课程表!U:U,MATCH($A66,总课程表!U:U,0)-1)&amp;CHAR(10)&amp;INDEX(总课程表!$A:$A,MATCH($A66,总课程表!U:U,0)-1),"")</f>
        <v>外语
九4</v>
      </c>
      <c r="V66" s="51" t="str">
        <f>IFERROR(INDEX(总课程表!V:V,MATCH($A66,总课程表!V:V,0)-1)&amp;CHAR(10)&amp;INDEX(总课程表!$A:$A,MATCH($A66,总课程表!V:V,0)-1),"")</f>
        <v/>
      </c>
      <c r="W66" s="49" t="str">
        <f>IFERROR(INDEX(总课程表!W:W,MATCH($A66,总课程表!W:W,0)-1)&amp;CHAR(10)&amp;INDEX(总课程表!$A:$A,MATCH($A66,总课程表!W:W,0)-1),"")</f>
        <v>班会
九6</v>
      </c>
      <c r="X66" s="49" t="str">
        <f t="array" ref="X66">IFERROR(IF(OR(A66=走班课),"选修",INDEX(总课程表!X:X,MATCH($A66,总课程表!X:X,0)-1)&amp;CHAR(10)&amp;INDEX(总课程表!$A:$A,MATCH($A66,总课程表!X:X,0)-1)),"")</f>
        <v/>
      </c>
      <c r="Y66" s="54" t="str">
        <f>IFERROR(INDEX(总课程表!Y:Y,MATCH($A66,总课程表!Y:Y,0)-1)&amp;CHAR(10)&amp;INDEX(总课程表!$A:$A,MATCH($A66,总课程表!Y:Y,0)-1),"")</f>
        <v/>
      </c>
      <c r="Z66" s="51" t="str">
        <f ca="1">IFERROR(INDEX(总课程表!Z:Z,MATCH($A66,总课程表!Z:Z,0)-1)&amp;CHAR(10)&amp;INDEX(总课程表!$A:$A,MATCH($A66,总课程表!Z:Z,0)-1),"")</f>
        <v/>
      </c>
      <c r="AA66" s="49" t="str">
        <f>IFERROR(INDEX(总课程表!AA:AA,MATCH($A66,总课程表!AA:AA,0)-1)&amp;CHAR(10)&amp;INDEX(总课程表!$A:$A,MATCH($A66,总课程表!AA:AA,0)-1),"")</f>
        <v/>
      </c>
      <c r="AB66" s="49" t="str">
        <f>IFERROR(INDEX(总课程表!AB:AB,MATCH($A66,总课程表!AB:AB,0)-1)&amp;CHAR(10)&amp;INDEX(总课程表!$A:$A,MATCH($A66,总课程表!AB:AB,0)-1),"")</f>
        <v/>
      </c>
      <c r="AC66" s="50" t="str">
        <f>IFERROR(INDEX(总课程表!AC:AC,MATCH($A66,总课程表!AC:AC,0)-1)&amp;CHAR(10)&amp;INDEX(总课程表!$A:$A,MATCH($A66,总课程表!AC:AC,0)-1),"")</f>
        <v/>
      </c>
      <c r="AD66" s="51" t="str">
        <f>IFERROR(INDEX(总课程表!AD:AD,MATCH($A66,总课程表!AD:AD,0)-1)&amp;CHAR(10)&amp;INDEX(总课程表!$A:$A,MATCH($A66,总课程表!AD:AD,0)-1),"")</f>
        <v/>
      </c>
      <c r="AE66" s="49" t="str">
        <f>IFERROR(INDEX(总课程表!AE:AE,MATCH($A66,总课程表!AE:AE,0)-1)&amp;CHAR(10)&amp;INDEX(总课程表!$A:$A,MATCH($A66,总课程表!AE:AE,0)-1),"")</f>
        <v>外语
九4</v>
      </c>
      <c r="AF66" s="49" t="str">
        <f>IFERROR(INDEX(总课程表!AF:AF,MATCH($A66,总课程表!AF:AF,0)-1)&amp;CHAR(10)&amp;INDEX(总课程表!$A:$A,MATCH($A66,总课程表!AF:AF,0)-1),"")</f>
        <v>外语
九6</v>
      </c>
      <c r="AG66" s="54" t="str">
        <f>IFERROR(INDEX(总课程表!AG:AG,MATCH($A66,总课程表!AG:AG,0)-1)&amp;CHAR(10)&amp;INDEX(总课程表!$A:$A,MATCH($A66,总课程表!AG:AG,0)-1),"")</f>
        <v/>
      </c>
      <c r="AH66" s="51" t="str">
        <f ca="1">IFERROR(INDEX(总课程表!AH:AH,MATCH($A66,总课程表!AH:AH,0)-1)&amp;CHAR(10)&amp;INDEX(总课程表!$A:$A,MATCH($A66,总课程表!AH:AH,0)-1),"")</f>
        <v/>
      </c>
      <c r="AI66" s="49" t="str">
        <f>IFERROR(INDEX(总课程表!AI:AI,MATCH($A66,总课程表!AI:AI,0)-1)&amp;CHAR(10)&amp;INDEX(总课程表!$A:$A,MATCH($A66,总课程表!AI:AI,0)-1),"")</f>
        <v/>
      </c>
      <c r="AJ66" s="49" t="str">
        <f>IFERROR(INDEX(总课程表!AJ:AJ,MATCH($A66,总课程表!AJ:AJ,0)-1)&amp;CHAR(10)&amp;INDEX(总课程表!$A:$A,MATCH($A66,总课程表!AJ:AJ,0)-1),"")</f>
        <v>外语
九4</v>
      </c>
      <c r="AK66" s="50" t="str">
        <f>IFERROR(INDEX(总课程表!AK:AK,MATCH($A66,总课程表!AK:AK,0)-1)&amp;CHAR(10)&amp;INDEX(总课程表!$A:$A,MATCH($A66,总课程表!AK:AK,0)-1),"")</f>
        <v>地校1
九6</v>
      </c>
      <c r="AL66" s="51" t="str">
        <f>IFERROR(INDEX(总课程表!AL:AL,MATCH($A66,总课程表!AL:AL,0)-1)&amp;CHAR(10)&amp;INDEX(总课程表!$A:$A,MATCH($A66,总课程表!AL:AL,0)-1),"")</f>
        <v/>
      </c>
      <c r="AM66" s="49" t="str">
        <f>IFERROR(INDEX(总课程表!AM:AM,MATCH($A66,总课程表!AM:AM,0)-1)&amp;CHAR(10)&amp;INDEX(总课程表!$A:$A,MATCH($A66,总课程表!AM:AM,0)-1),"")</f>
        <v/>
      </c>
      <c r="AN66" s="49" t="str">
        <f>IFERROR(INDEX(总课程表!AN:AN,MATCH($A66,总课程表!AN:AN,0)-1)&amp;CHAR(10)&amp;INDEX(总课程表!$A:$A,MATCH($A66,总课程表!AN:AN,0)-1),"")</f>
        <v/>
      </c>
      <c r="AO66" s="54" t="str">
        <f>IFERROR(INDEX(总课程表!AO:AO,MATCH($A66,总课程表!AO:AO,0)-1)&amp;CHAR(10)&amp;INDEX(总课程表!$A:$A,MATCH($A66,总课程表!AO:AO,0)-1),"")</f>
        <v/>
      </c>
      <c r="AQ66" s="35" t="b">
        <f t="array" aca="1" ref="AQ66" ca="1">SUMPRODUCT((B66:AO66=教师总表0!B66:AO66)*1)=40</f>
        <v>1</v>
      </c>
      <c r="AR66" s="56" t="str">
        <f t="shared" si="2"/>
        <v>盛亚</v>
      </c>
      <c r="AS66" s="56" t="str">
        <f t="shared" si="2"/>
        <v>盛亚</v>
      </c>
      <c r="AT66" s="56" t="str">
        <f t="shared" si="2"/>
        <v>盛亚</v>
      </c>
      <c r="AU66" s="56" t="str">
        <f t="shared" si="2"/>
        <v>盛亚</v>
      </c>
      <c r="AV66" s="56" t="str">
        <f t="shared" si="2"/>
        <v>盛亚</v>
      </c>
    </row>
    <row r="67" spans="1:48" ht="22.6" customHeight="1" x14ac:dyDescent="0.15">
      <c r="A67" s="20" t="str">
        <f>教师安排!AI65</f>
        <v>史琴琴</v>
      </c>
      <c r="B67" s="48" t="str">
        <f ca="1">IFERROR(INDEX(总课程表!B:B,MATCH($A67,总课程表!B:B,0)-1)&amp;CHAR(10)&amp;INDEX(总课程表!$A:$A,MATCH($A67,总课程表!B:B,0)-1),"")</f>
        <v/>
      </c>
      <c r="C67" s="49" t="str">
        <f>IFERROR(INDEX(总课程表!C:C,MATCH($A67,总课程表!C:C,0)-1)&amp;CHAR(10)&amp;INDEX(总课程表!$A:$A,MATCH($A67,总课程表!C:C,0)-1),"")</f>
        <v/>
      </c>
      <c r="D67" s="49" t="str">
        <f>IFERROR(INDEX(总课程表!D:D,MATCH($A67,总课程表!D:D,0)-1)&amp;CHAR(10)&amp;INDEX(总课程表!$A:$A,MATCH($A67,总课程表!D:D,0)-1),"")</f>
        <v/>
      </c>
      <c r="E67" s="50" t="str">
        <f>IFERROR(INDEX(总课程表!E:E,MATCH($A67,总课程表!E:E,0)-1)&amp;CHAR(10)&amp;INDEX(总课程表!$A:$A,MATCH($A67,总课程表!E:E,0)-1),"")</f>
        <v/>
      </c>
      <c r="F67" s="51" t="str">
        <f>IFERROR(INDEX(总课程表!F:F,MATCH($A67,总课程表!F:F,0)-1)&amp;CHAR(10)&amp;INDEX(总课程表!$A:$A,MATCH($A67,总课程表!F:F,0)-1),"")</f>
        <v>历史
七3</v>
      </c>
      <c r="G67" s="49" t="str">
        <f>IFERROR(INDEX(总课程表!G:G,MATCH($A67,总课程表!G:G,0)-1)&amp;CHAR(10)&amp;INDEX(总课程表!$A:$A,MATCH($A67,总课程表!G:G,0)-1),"")</f>
        <v>历史
九7</v>
      </c>
      <c r="H67" s="49" t="str">
        <f>IFERROR(INDEX(总课程表!H:H,MATCH($A67,总课程表!H:H,0)-1)&amp;CHAR(10)&amp;INDEX(总课程表!$A:$A,MATCH($A67,总课程表!H:H,0)-1),"")</f>
        <v/>
      </c>
      <c r="I67" s="54" t="str">
        <f>IFERROR(INDEX(总课程表!I:I,MATCH($A67,总课程表!I:I,0)-1)&amp;CHAR(10)&amp;INDEX(总课程表!$A:$A,MATCH($A67,总课程表!I:I,0)-1),"")</f>
        <v/>
      </c>
      <c r="J67" s="51" t="str">
        <f ca="1">IFERROR(INDEX(总课程表!J:J,MATCH($A67,总课程表!J:J,0)-1)&amp;CHAR(10)&amp;INDEX(总课程表!$A:$A,MATCH($A67,总课程表!J:J,0)-1),"")</f>
        <v/>
      </c>
      <c r="K67" s="49" t="str">
        <f>IFERROR(INDEX(总课程表!K:K,MATCH($A67,总课程表!K:K,0)-1)&amp;CHAR(10)&amp;INDEX(总课程表!$A:$A,MATCH($A67,总课程表!K:K,0)-1),"")</f>
        <v/>
      </c>
      <c r="L67" s="49" t="str">
        <f>IFERROR(INDEX(总课程表!L:L,MATCH($A67,总课程表!L:L,0)-1)&amp;CHAR(10)&amp;INDEX(总课程表!$A:$A,MATCH($A67,总课程表!L:L,0)-1),"")</f>
        <v/>
      </c>
      <c r="M67" s="50" t="str">
        <f>IFERROR(INDEX(总课程表!M:M,MATCH($A67,总课程表!M:M,0)-1)&amp;CHAR(10)&amp;INDEX(总课程表!$A:$A,MATCH($A67,总课程表!M:M,0)-1),"")</f>
        <v/>
      </c>
      <c r="N67" s="51" t="str">
        <f>IFERROR(INDEX(总课程表!N:N,MATCH($A67,总课程表!N:N,0)-1)&amp;CHAR(10)&amp;INDEX(总课程表!$A:$A,MATCH($A67,总课程表!N:N,0)-1),"")</f>
        <v>历史
九6</v>
      </c>
      <c r="O67" s="49" t="str">
        <f>IFERROR(INDEX(总课程表!O:O,MATCH($A67,总课程表!O:O,0)-1)&amp;CHAR(10)&amp;INDEX(总课程表!$A:$A,MATCH($A67,总课程表!O:O,0)-1),"")</f>
        <v>历史
九4</v>
      </c>
      <c r="P67" s="49" t="str">
        <f>IFERROR(INDEX(总课程表!P:P,MATCH($A67,总课程表!P:P,0)-1)&amp;CHAR(10)&amp;INDEX(总课程表!$A:$A,MATCH($A67,总课程表!P:P,0)-1),"")</f>
        <v>历史
七1</v>
      </c>
      <c r="Q67" s="54" t="str">
        <f>IFERROR(INDEX(总课程表!Q:Q,MATCH($A67,总课程表!Q:Q,0)-1)&amp;CHAR(10)&amp;INDEX(总课程表!$A:$A,MATCH($A67,总课程表!Q:Q,0)-1),"")</f>
        <v/>
      </c>
      <c r="R67" s="51" t="str">
        <f ca="1">IFERROR(INDEX(总课程表!R:R,MATCH($A67,总课程表!R:R,0)-1)&amp;CHAR(10)&amp;INDEX(总课程表!$A:$A,MATCH($A67,总课程表!R:R,0)-1),"")</f>
        <v/>
      </c>
      <c r="S67" s="49" t="str">
        <f>IFERROR(INDEX(总课程表!S:S,MATCH($A67,总课程表!S:S,0)-1)&amp;CHAR(10)&amp;INDEX(总课程表!$A:$A,MATCH($A67,总课程表!S:S,0)-1),"")</f>
        <v/>
      </c>
      <c r="T67" s="49" t="str">
        <f>IFERROR(INDEX(总课程表!T:T,MATCH($A67,总课程表!T:T,0)-1)&amp;CHAR(10)&amp;INDEX(总课程表!$A:$A,MATCH($A67,总课程表!T:T,0)-1),"")</f>
        <v/>
      </c>
      <c r="U67" s="50" t="str">
        <f>IFERROR(INDEX(总课程表!U:U,MATCH($A67,总课程表!U:U,0)-1)&amp;CHAR(10)&amp;INDEX(总课程表!$A:$A,MATCH($A67,总课程表!U:U,0)-1),"")</f>
        <v/>
      </c>
      <c r="V67" s="51" t="str">
        <f>IFERROR(INDEX(总课程表!V:V,MATCH($A67,总课程表!V:V,0)-1)&amp;CHAR(10)&amp;INDEX(总课程表!$A:$A,MATCH($A67,总课程表!V:V,0)-1),"")</f>
        <v>历史
九4</v>
      </c>
      <c r="W67" s="49" t="str">
        <f>IFERROR(INDEX(总课程表!W:W,MATCH($A67,总课程表!W:W,0)-1)&amp;CHAR(10)&amp;INDEX(总课程表!$A:$A,MATCH($A67,总课程表!W:W,0)-1),"")</f>
        <v>班会
九1</v>
      </c>
      <c r="X67" s="49" t="str">
        <f t="array" ref="X67">IFERROR(IF(OR(A67=走班课),"选修",INDEX(总课程表!X:X,MATCH($A67,总课程表!X:X,0)-1)&amp;CHAR(10)&amp;INDEX(总课程表!$A:$A,MATCH($A67,总课程表!X:X,0)-1)),"")</f>
        <v/>
      </c>
      <c r="Y67" s="54" t="str">
        <f>IFERROR(INDEX(总课程表!Y:Y,MATCH($A67,总课程表!Y:Y,0)-1)&amp;CHAR(10)&amp;INDEX(总课程表!$A:$A,MATCH($A67,总课程表!Y:Y,0)-1),"")</f>
        <v>历史
九6</v>
      </c>
      <c r="Z67" s="51" t="str">
        <f ca="1">IFERROR(INDEX(总课程表!Z:Z,MATCH($A67,总课程表!Z:Z,0)-1)&amp;CHAR(10)&amp;INDEX(总课程表!$A:$A,MATCH($A67,总课程表!Z:Z,0)-1),"")</f>
        <v>历史
九1</v>
      </c>
      <c r="AA67" s="49" t="str">
        <f>IFERROR(INDEX(总课程表!AA:AA,MATCH($A67,总课程表!AA:AA,0)-1)&amp;CHAR(10)&amp;INDEX(总课程表!$A:$A,MATCH($A67,总课程表!AA:AA,0)-1),"")</f>
        <v/>
      </c>
      <c r="AB67" s="49" t="str">
        <f>IFERROR(INDEX(总课程表!AB:AB,MATCH($A67,总课程表!AB:AB,0)-1)&amp;CHAR(10)&amp;INDEX(总课程表!$A:$A,MATCH($A67,总课程表!AB:AB,0)-1),"")</f>
        <v/>
      </c>
      <c r="AC67" s="50" t="str">
        <f>IFERROR(INDEX(总课程表!AC:AC,MATCH($A67,总课程表!AC:AC,0)-1)&amp;CHAR(10)&amp;INDEX(总课程表!$A:$A,MATCH($A67,总课程表!AC:AC,0)-1),"")</f>
        <v>历史
九6</v>
      </c>
      <c r="AD67" s="51" t="str">
        <f>IFERROR(INDEX(总课程表!AD:AD,MATCH($A67,总课程表!AD:AD,0)-1)&amp;CHAR(10)&amp;INDEX(总课程表!$A:$A,MATCH($A67,总课程表!AD:AD,0)-1),"")</f>
        <v>历史
九7</v>
      </c>
      <c r="AE67" s="49" t="str">
        <f>IFERROR(INDEX(总课程表!AE:AE,MATCH($A67,总课程表!AE:AE,0)-1)&amp;CHAR(10)&amp;INDEX(总课程表!$A:$A,MATCH($A67,总课程表!AE:AE,0)-1),"")</f>
        <v/>
      </c>
      <c r="AF67" s="49" t="str">
        <f>IFERROR(INDEX(总课程表!AF:AF,MATCH($A67,总课程表!AF:AF,0)-1)&amp;CHAR(10)&amp;INDEX(总课程表!$A:$A,MATCH($A67,总课程表!AF:AF,0)-1),"")</f>
        <v>历史
七1</v>
      </c>
      <c r="AG67" s="54" t="str">
        <f>IFERROR(INDEX(总课程表!AG:AG,MATCH($A67,总课程表!AG:AG,0)-1)&amp;CHAR(10)&amp;INDEX(总课程表!$A:$A,MATCH($A67,总课程表!AG:AG,0)-1),"")</f>
        <v>历史
九7</v>
      </c>
      <c r="AH67" s="51" t="str">
        <f ca="1">IFERROR(INDEX(总课程表!AH:AH,MATCH($A67,总课程表!AH:AH,0)-1)&amp;CHAR(10)&amp;INDEX(总课程表!$A:$A,MATCH($A67,总课程表!AH:AH,0)-1),"")</f>
        <v/>
      </c>
      <c r="AI67" s="49" t="str">
        <f>IFERROR(INDEX(总课程表!AI:AI,MATCH($A67,总课程表!AI:AI,0)-1)&amp;CHAR(10)&amp;INDEX(总课程表!$A:$A,MATCH($A67,总课程表!AI:AI,0)-1),"")</f>
        <v/>
      </c>
      <c r="AJ67" s="49" t="str">
        <f>IFERROR(INDEX(总课程表!AJ:AJ,MATCH($A67,总课程表!AJ:AJ,0)-1)&amp;CHAR(10)&amp;INDEX(总课程表!$A:$A,MATCH($A67,总课程表!AJ:AJ,0)-1),"")</f>
        <v>历史
七3</v>
      </c>
      <c r="AK67" s="50" t="str">
        <f>IFERROR(INDEX(总课程表!AK:AK,MATCH($A67,总课程表!AK:AK,0)-1)&amp;CHAR(10)&amp;INDEX(总课程表!$A:$A,MATCH($A67,总课程表!AK:AK,0)-1),"")</f>
        <v>历史
九4</v>
      </c>
      <c r="AL67" s="51" t="str">
        <f>IFERROR(INDEX(总课程表!AL:AL,MATCH($A67,总课程表!AL:AL,0)-1)&amp;CHAR(10)&amp;INDEX(总课程表!$A:$A,MATCH($A67,总课程表!AL:AL,0)-1),"")</f>
        <v/>
      </c>
      <c r="AM67" s="49" t="str">
        <f>IFERROR(INDEX(总课程表!AM:AM,MATCH($A67,总课程表!AM:AM,0)-1)&amp;CHAR(10)&amp;INDEX(总课程表!$A:$A,MATCH($A67,总课程表!AM:AM,0)-1),"")</f>
        <v>历史
九1</v>
      </c>
      <c r="AN67" s="49" t="str">
        <f>IFERROR(INDEX(总课程表!AN:AN,MATCH($A67,总课程表!AN:AN,0)-1)&amp;CHAR(10)&amp;INDEX(总课程表!$A:$A,MATCH($A67,总课程表!AN:AN,0)-1),"")</f>
        <v/>
      </c>
      <c r="AO67" s="54" t="str">
        <f>IFERROR(INDEX(总课程表!AO:AO,MATCH($A67,总课程表!AO:AO,0)-1)&amp;CHAR(10)&amp;INDEX(总课程表!$A:$A,MATCH($A67,总课程表!AO:AO,0)-1),"")</f>
        <v>历史
九1</v>
      </c>
      <c r="AQ67" s="35" t="b">
        <f t="array" aca="1" ref="AQ67" ca="1">SUMPRODUCT((B67:AO67=教师总表0!B67:AO67)*1)=40</f>
        <v>1</v>
      </c>
      <c r="AR67" s="56" t="str">
        <f t="shared" si="2"/>
        <v>史琴琴</v>
      </c>
      <c r="AS67" s="56" t="str">
        <f t="shared" si="2"/>
        <v>史琴琴</v>
      </c>
      <c r="AT67" s="56" t="str">
        <f t="shared" si="2"/>
        <v>史琴琴</v>
      </c>
      <c r="AU67" s="56" t="str">
        <f t="shared" si="2"/>
        <v>史琴琴</v>
      </c>
      <c r="AV67" s="56" t="str">
        <f t="shared" si="2"/>
        <v>史琴琴</v>
      </c>
    </row>
    <row r="68" spans="1:48" ht="22.6" customHeight="1" x14ac:dyDescent="0.15">
      <c r="A68" s="20" t="str">
        <f>教师安排!AI66</f>
        <v>孙洪宇</v>
      </c>
      <c r="B68" s="48" t="str">
        <f ca="1">IFERROR(INDEX(总课程表!B:B,MATCH($A68,总课程表!B:B,0)-1)&amp;CHAR(10)&amp;INDEX(总课程表!$A:$A,MATCH($A68,总课程表!B:B,0)-1),"")</f>
        <v/>
      </c>
      <c r="C68" s="49" t="str">
        <f>IFERROR(INDEX(总课程表!C:C,MATCH($A68,总课程表!C:C,0)-1)&amp;CHAR(10)&amp;INDEX(总课程表!$A:$A,MATCH($A68,总课程表!C:C,0)-1),"")</f>
        <v/>
      </c>
      <c r="D68" s="49" t="str">
        <f>IFERROR(INDEX(总课程表!D:D,MATCH($A68,总课程表!D:D,0)-1)&amp;CHAR(10)&amp;INDEX(总课程表!$A:$A,MATCH($A68,总课程表!D:D,0)-1),"")</f>
        <v>生物
八9</v>
      </c>
      <c r="E68" s="50" t="str">
        <f>IFERROR(INDEX(总课程表!E:E,MATCH($A68,总课程表!E:E,0)-1)&amp;CHAR(10)&amp;INDEX(总课程表!$A:$A,MATCH($A68,总课程表!E:E,0)-1),"")</f>
        <v>政治
七6</v>
      </c>
      <c r="F68" s="51" t="str">
        <f>IFERROR(INDEX(总课程表!F:F,MATCH($A68,总课程表!F:F,0)-1)&amp;CHAR(10)&amp;INDEX(总课程表!$A:$A,MATCH($A68,总课程表!F:F,0)-1),"")</f>
        <v/>
      </c>
      <c r="G68" s="49" t="str">
        <f>IFERROR(INDEX(总课程表!G:G,MATCH($A68,总课程表!G:G,0)-1)&amp;CHAR(10)&amp;INDEX(总课程表!$A:$A,MATCH($A68,总课程表!G:G,0)-1),"")</f>
        <v>生物
八7</v>
      </c>
      <c r="H68" s="49" t="str">
        <f>IFERROR(INDEX(总课程表!H:H,MATCH($A68,总课程表!H:H,0)-1)&amp;CHAR(10)&amp;INDEX(总课程表!$A:$A,MATCH($A68,总课程表!H:H,0)-1),"")</f>
        <v/>
      </c>
      <c r="I68" s="54" t="str">
        <f>IFERROR(INDEX(总课程表!I:I,MATCH($A68,总课程表!I:I,0)-1)&amp;CHAR(10)&amp;INDEX(总课程表!$A:$A,MATCH($A68,总课程表!I:I,0)-1),"")</f>
        <v/>
      </c>
      <c r="J68" s="51" t="str">
        <f ca="1">IFERROR(INDEX(总课程表!J:J,MATCH($A68,总课程表!J:J,0)-1)&amp;CHAR(10)&amp;INDEX(总课程表!$A:$A,MATCH($A68,总课程表!J:J,0)-1),"")</f>
        <v/>
      </c>
      <c r="K68" s="49" t="str">
        <f>IFERROR(INDEX(总课程表!K:K,MATCH($A68,总课程表!K:K,0)-1)&amp;CHAR(10)&amp;INDEX(总课程表!$A:$A,MATCH($A68,总课程表!K:K,0)-1),"")</f>
        <v/>
      </c>
      <c r="L68" s="49" t="str">
        <f>IFERROR(INDEX(总课程表!L:L,MATCH($A68,总课程表!L:L,0)-1)&amp;CHAR(10)&amp;INDEX(总课程表!$A:$A,MATCH($A68,总课程表!L:L,0)-1),"")</f>
        <v>生物
八8</v>
      </c>
      <c r="M68" s="50" t="str">
        <f>IFERROR(INDEX(总课程表!M:M,MATCH($A68,总课程表!M:M,0)-1)&amp;CHAR(10)&amp;INDEX(总课程表!$A:$A,MATCH($A68,总课程表!M:M,0)-1),"")</f>
        <v/>
      </c>
      <c r="N68" s="51" t="str">
        <f>IFERROR(INDEX(总课程表!N:N,MATCH($A68,总课程表!N:N,0)-1)&amp;CHAR(10)&amp;INDEX(总课程表!$A:$A,MATCH($A68,总课程表!N:N,0)-1),"")</f>
        <v>政治
七10</v>
      </c>
      <c r="O68" s="49" t="str">
        <f>IFERROR(INDEX(总课程表!O:O,MATCH($A68,总课程表!O:O,0)-1)&amp;CHAR(10)&amp;INDEX(总课程表!$A:$A,MATCH($A68,总课程表!O:O,0)-1),"")</f>
        <v/>
      </c>
      <c r="P68" s="49" t="str">
        <f>IFERROR(INDEX(总课程表!P:P,MATCH($A68,总课程表!P:P,0)-1)&amp;CHAR(10)&amp;INDEX(总课程表!$A:$A,MATCH($A68,总课程表!P:P,0)-1),"")</f>
        <v>政治
七7</v>
      </c>
      <c r="Q68" s="54" t="str">
        <f>IFERROR(INDEX(总课程表!Q:Q,MATCH($A68,总课程表!Q:Q,0)-1)&amp;CHAR(10)&amp;INDEX(总课程表!$A:$A,MATCH($A68,总课程表!Q:Q,0)-1),"")</f>
        <v/>
      </c>
      <c r="R68" s="51" t="str">
        <f ca="1">IFERROR(INDEX(总课程表!R:R,MATCH($A68,总课程表!R:R,0)-1)&amp;CHAR(10)&amp;INDEX(总课程表!$A:$A,MATCH($A68,总课程表!R:R,0)-1),"")</f>
        <v/>
      </c>
      <c r="S68" s="49" t="str">
        <f>IFERROR(INDEX(总课程表!S:S,MATCH($A68,总课程表!S:S,0)-1)&amp;CHAR(10)&amp;INDEX(总课程表!$A:$A,MATCH($A68,总课程表!S:S,0)-1),"")</f>
        <v/>
      </c>
      <c r="T68" s="49" t="str">
        <f>IFERROR(INDEX(总课程表!T:T,MATCH($A68,总课程表!T:T,0)-1)&amp;CHAR(10)&amp;INDEX(总课程表!$A:$A,MATCH($A68,总课程表!T:T,0)-1),"")</f>
        <v/>
      </c>
      <c r="U68" s="50" t="str">
        <f>IFERROR(INDEX(总课程表!U:U,MATCH($A68,总课程表!U:U,0)-1)&amp;CHAR(10)&amp;INDEX(总课程表!$A:$A,MATCH($A68,总课程表!U:U,0)-1),"")</f>
        <v/>
      </c>
      <c r="V68" s="51" t="str">
        <f>IFERROR(INDEX(总课程表!V:V,MATCH($A68,总课程表!V:V,0)-1)&amp;CHAR(10)&amp;INDEX(总课程表!$A:$A,MATCH($A68,总课程表!V:V,0)-1),"")</f>
        <v/>
      </c>
      <c r="W68" s="49" t="str">
        <f>IFERROR(INDEX(总课程表!W:W,MATCH($A68,总课程表!W:W,0)-1)&amp;CHAR(10)&amp;INDEX(总课程表!$A:$A,MATCH($A68,总课程表!W:W,0)-1),"")</f>
        <v>班会
七10</v>
      </c>
      <c r="X68" s="49" t="str">
        <f t="array" ref="X68">IFERROR(IF(OR(A68=走班课),"选修",INDEX(总课程表!X:X,MATCH($A68,总课程表!X:X,0)-1)&amp;CHAR(10)&amp;INDEX(总课程表!$A:$A,MATCH($A68,总课程表!X:X,0)-1)),"")</f>
        <v>选修</v>
      </c>
      <c r="Y68" s="54" t="str">
        <f>IFERROR(INDEX(总课程表!Y:Y,MATCH($A68,总课程表!Y:Y,0)-1)&amp;CHAR(10)&amp;INDEX(总课程表!$A:$A,MATCH($A68,总课程表!Y:Y,0)-1),"")</f>
        <v/>
      </c>
      <c r="Z68" s="51" t="str">
        <f ca="1">IFERROR(INDEX(总课程表!Z:Z,MATCH($A68,总课程表!Z:Z,0)-1)&amp;CHAR(10)&amp;INDEX(总课程表!$A:$A,MATCH($A68,总课程表!Z:Z,0)-1),"")</f>
        <v/>
      </c>
      <c r="AA68" s="49" t="str">
        <f>IFERROR(INDEX(总课程表!AA:AA,MATCH($A68,总课程表!AA:AA,0)-1)&amp;CHAR(10)&amp;INDEX(总课程表!$A:$A,MATCH($A68,总课程表!AA:AA,0)-1),"")</f>
        <v/>
      </c>
      <c r="AB68" s="49" t="str">
        <f>IFERROR(INDEX(总课程表!AB:AB,MATCH($A68,总课程表!AB:AB,0)-1)&amp;CHAR(10)&amp;INDEX(总课程表!$A:$A,MATCH($A68,总课程表!AB:AB,0)-1),"")</f>
        <v>生物
八8</v>
      </c>
      <c r="AC68" s="50" t="str">
        <f>IFERROR(INDEX(总课程表!AC:AC,MATCH($A68,总课程表!AC:AC,0)-1)&amp;CHAR(10)&amp;INDEX(总课程表!$A:$A,MATCH($A68,总课程表!AC:AC,0)-1),"")</f>
        <v>生物
八9</v>
      </c>
      <c r="AD68" s="51" t="str">
        <f>IFERROR(INDEX(总课程表!AD:AD,MATCH($A68,总课程表!AD:AD,0)-1)&amp;CHAR(10)&amp;INDEX(总课程表!$A:$A,MATCH($A68,总课程表!AD:AD,0)-1),"")</f>
        <v>政治
七10</v>
      </c>
      <c r="AE68" s="49" t="str">
        <f>IFERROR(INDEX(总课程表!AE:AE,MATCH($A68,总课程表!AE:AE,0)-1)&amp;CHAR(10)&amp;INDEX(总课程表!$A:$A,MATCH($A68,总课程表!AE:AE,0)-1),"")</f>
        <v>政治
七6</v>
      </c>
      <c r="AF68" s="49" t="str">
        <f>IFERROR(INDEX(总课程表!AF:AF,MATCH($A68,总课程表!AF:AF,0)-1)&amp;CHAR(10)&amp;INDEX(总课程表!$A:$A,MATCH($A68,总课程表!AF:AF,0)-1),"")</f>
        <v/>
      </c>
      <c r="AG68" s="54" t="str">
        <f>IFERROR(INDEX(总课程表!AG:AG,MATCH($A68,总课程表!AG:AG,0)-1)&amp;CHAR(10)&amp;INDEX(总课程表!$A:$A,MATCH($A68,总课程表!AG:AG,0)-1),"")</f>
        <v/>
      </c>
      <c r="AH68" s="51" t="str">
        <f ca="1">IFERROR(INDEX(总课程表!AH:AH,MATCH($A68,总课程表!AH:AH,0)-1)&amp;CHAR(10)&amp;INDEX(总课程表!$A:$A,MATCH($A68,总课程表!AH:AH,0)-1),"")</f>
        <v/>
      </c>
      <c r="AI68" s="49" t="str">
        <f>IFERROR(INDEX(总课程表!AI:AI,MATCH($A68,总课程表!AI:AI,0)-1)&amp;CHAR(10)&amp;INDEX(总课程表!$A:$A,MATCH($A68,总课程表!AI:AI,0)-1),"")</f>
        <v/>
      </c>
      <c r="AJ68" s="49" t="str">
        <f>IFERROR(INDEX(总课程表!AJ:AJ,MATCH($A68,总课程表!AJ:AJ,0)-1)&amp;CHAR(10)&amp;INDEX(总课程表!$A:$A,MATCH($A68,总课程表!AJ:AJ,0)-1),"")</f>
        <v/>
      </c>
      <c r="AK68" s="50" t="str">
        <f>IFERROR(INDEX(总课程表!AK:AK,MATCH($A68,总课程表!AK:AK,0)-1)&amp;CHAR(10)&amp;INDEX(总课程表!$A:$A,MATCH($A68,总课程表!AK:AK,0)-1),"")</f>
        <v/>
      </c>
      <c r="AL68" s="51" t="str">
        <f>IFERROR(INDEX(总课程表!AL:AL,MATCH($A68,总课程表!AL:AL,0)-1)&amp;CHAR(10)&amp;INDEX(总课程表!$A:$A,MATCH($A68,总课程表!AL:AL,0)-1),"")</f>
        <v>生物
八7</v>
      </c>
      <c r="AM68" s="49" t="str">
        <f>IFERROR(INDEX(总课程表!AM:AM,MATCH($A68,总课程表!AM:AM,0)-1)&amp;CHAR(10)&amp;INDEX(总课程表!$A:$A,MATCH($A68,总课程表!AM:AM,0)-1),"")</f>
        <v>政治
七7</v>
      </c>
      <c r="AN68" s="49" t="str">
        <f>IFERROR(INDEX(总课程表!AN:AN,MATCH($A68,总课程表!AN:AN,0)-1)&amp;CHAR(10)&amp;INDEX(总课程表!$A:$A,MATCH($A68,总课程表!AN:AN,0)-1),"")</f>
        <v/>
      </c>
      <c r="AO68" s="54" t="str">
        <f>IFERROR(INDEX(总课程表!AO:AO,MATCH($A68,总课程表!AO:AO,0)-1)&amp;CHAR(10)&amp;INDEX(总课程表!$A:$A,MATCH($A68,总课程表!AO:AO,0)-1),"")</f>
        <v/>
      </c>
      <c r="AQ68" s="35" t="b">
        <f t="array" aca="1" ref="AQ68" ca="1">SUMPRODUCT((B68:AO68=教师总表0!B68:AO68)*1)=40</f>
        <v>1</v>
      </c>
      <c r="AR68" s="56" t="str">
        <f t="shared" si="2"/>
        <v>孙洪宇</v>
      </c>
      <c r="AS68" s="56" t="str">
        <f t="shared" si="2"/>
        <v>孙洪宇</v>
      </c>
      <c r="AT68" s="56" t="str">
        <f t="shared" si="2"/>
        <v>孙洪宇</v>
      </c>
      <c r="AU68" s="56" t="str">
        <f t="shared" si="2"/>
        <v>孙洪宇</v>
      </c>
      <c r="AV68" s="56" t="str">
        <f t="shared" si="2"/>
        <v>孙洪宇</v>
      </c>
    </row>
    <row r="69" spans="1:48" ht="22.6" customHeight="1" x14ac:dyDescent="0.15">
      <c r="A69" s="20" t="str">
        <f>教师安排!AI67</f>
        <v>孙明</v>
      </c>
      <c r="B69" s="48" t="str">
        <f ca="1">IFERROR(INDEX(总课程表!B:B,MATCH($A69,总课程表!B:B,0)-1)&amp;CHAR(10)&amp;INDEX(总课程表!$A:$A,MATCH($A69,总课程表!B:B,0)-1),"")</f>
        <v/>
      </c>
      <c r="C69" s="49" t="str">
        <f>IFERROR(INDEX(总课程表!C:C,MATCH($A69,总课程表!C:C,0)-1)&amp;CHAR(10)&amp;INDEX(总课程表!$A:$A,MATCH($A69,总课程表!C:C,0)-1),"")</f>
        <v/>
      </c>
      <c r="D69" s="49" t="str">
        <f>IFERROR(INDEX(总课程表!D:D,MATCH($A69,总课程表!D:D,0)-1)&amp;CHAR(10)&amp;INDEX(总课程表!$A:$A,MATCH($A69,总课程表!D:D,0)-1),"")</f>
        <v>数学
九8</v>
      </c>
      <c r="E69" s="50" t="str">
        <f>IFERROR(INDEX(总课程表!E:E,MATCH($A69,总课程表!E:E,0)-1)&amp;CHAR(10)&amp;INDEX(总课程表!$A:$A,MATCH($A69,总课程表!E:E,0)-1),"")</f>
        <v/>
      </c>
      <c r="F69" s="51" t="str">
        <f>IFERROR(INDEX(总课程表!F:F,MATCH($A69,总课程表!F:F,0)-1)&amp;CHAR(10)&amp;INDEX(总课程表!$A:$A,MATCH($A69,总课程表!F:F,0)-1),"")</f>
        <v/>
      </c>
      <c r="G69" s="49" t="str">
        <f>IFERROR(INDEX(总课程表!G:G,MATCH($A69,总课程表!G:G,0)-1)&amp;CHAR(10)&amp;INDEX(总课程表!$A:$A,MATCH($A69,总课程表!G:G,0)-1),"")</f>
        <v/>
      </c>
      <c r="H69" s="49" t="str">
        <f>IFERROR(INDEX(总课程表!H:H,MATCH($A69,总课程表!H:H,0)-1)&amp;CHAR(10)&amp;INDEX(总课程表!$A:$A,MATCH($A69,总课程表!H:H,0)-1),"")</f>
        <v/>
      </c>
      <c r="I69" s="54" t="str">
        <f>IFERROR(INDEX(总课程表!I:I,MATCH($A69,总课程表!I:I,0)-1)&amp;CHAR(10)&amp;INDEX(总课程表!$A:$A,MATCH($A69,总课程表!I:I,0)-1),"")</f>
        <v/>
      </c>
      <c r="J69" s="51" t="str">
        <f ca="1">IFERROR(INDEX(总课程表!J:J,MATCH($A69,总课程表!J:J,0)-1)&amp;CHAR(10)&amp;INDEX(总课程表!$A:$A,MATCH($A69,总课程表!J:J,0)-1),"")</f>
        <v>数学
九8</v>
      </c>
      <c r="K69" s="49" t="str">
        <f>IFERROR(INDEX(总课程表!K:K,MATCH($A69,总课程表!K:K,0)-1)&amp;CHAR(10)&amp;INDEX(总课程表!$A:$A,MATCH($A69,总课程表!K:K,0)-1),"")</f>
        <v/>
      </c>
      <c r="L69" s="49" t="str">
        <f>IFERROR(INDEX(总课程表!L:L,MATCH($A69,总课程表!L:L,0)-1)&amp;CHAR(10)&amp;INDEX(总课程表!$A:$A,MATCH($A69,总课程表!L:L,0)-1),"")</f>
        <v/>
      </c>
      <c r="M69" s="50" t="str">
        <f>IFERROR(INDEX(总课程表!M:M,MATCH($A69,总课程表!M:M,0)-1)&amp;CHAR(10)&amp;INDEX(总课程表!$A:$A,MATCH($A69,总课程表!M:M,0)-1),"")</f>
        <v/>
      </c>
      <c r="N69" s="51" t="str">
        <f>IFERROR(INDEX(总课程表!N:N,MATCH($A69,总课程表!N:N,0)-1)&amp;CHAR(10)&amp;INDEX(总课程表!$A:$A,MATCH($A69,总课程表!N:N,0)-1),"")</f>
        <v/>
      </c>
      <c r="O69" s="49" t="str">
        <f>IFERROR(INDEX(总课程表!O:O,MATCH($A69,总课程表!O:O,0)-1)&amp;CHAR(10)&amp;INDEX(总课程表!$A:$A,MATCH($A69,总课程表!O:O,0)-1),"")</f>
        <v/>
      </c>
      <c r="P69" s="49" t="str">
        <f>IFERROR(INDEX(总课程表!P:P,MATCH($A69,总课程表!P:P,0)-1)&amp;CHAR(10)&amp;INDEX(总课程表!$A:$A,MATCH($A69,总课程表!P:P,0)-1),"")</f>
        <v/>
      </c>
      <c r="Q69" s="54" t="str">
        <f>IFERROR(INDEX(总课程表!Q:Q,MATCH($A69,总课程表!Q:Q,0)-1)&amp;CHAR(10)&amp;INDEX(总课程表!$A:$A,MATCH($A69,总课程表!Q:Q,0)-1),"")</f>
        <v/>
      </c>
      <c r="R69" s="51" t="str">
        <f ca="1">IFERROR(INDEX(总课程表!R:R,MATCH($A69,总课程表!R:R,0)-1)&amp;CHAR(10)&amp;INDEX(总课程表!$A:$A,MATCH($A69,总课程表!R:R,0)-1),"")</f>
        <v>数学
九8</v>
      </c>
      <c r="S69" s="49" t="str">
        <f>IFERROR(INDEX(总课程表!S:S,MATCH($A69,总课程表!S:S,0)-1)&amp;CHAR(10)&amp;INDEX(总课程表!$A:$A,MATCH($A69,总课程表!S:S,0)-1),"")</f>
        <v/>
      </c>
      <c r="T69" s="49" t="str">
        <f>IFERROR(INDEX(总课程表!T:T,MATCH($A69,总课程表!T:T,0)-1)&amp;CHAR(10)&amp;INDEX(总课程表!$A:$A,MATCH($A69,总课程表!T:T,0)-1),"")</f>
        <v/>
      </c>
      <c r="U69" s="50" t="str">
        <f>IFERROR(INDEX(总课程表!U:U,MATCH($A69,总课程表!U:U,0)-1)&amp;CHAR(10)&amp;INDEX(总课程表!$A:$A,MATCH($A69,总课程表!U:U,0)-1),"")</f>
        <v/>
      </c>
      <c r="V69" s="51" t="str">
        <f>IFERROR(INDEX(总课程表!V:V,MATCH($A69,总课程表!V:V,0)-1)&amp;CHAR(10)&amp;INDEX(总课程表!$A:$A,MATCH($A69,总课程表!V:V,0)-1),"")</f>
        <v/>
      </c>
      <c r="W69" s="49" t="str">
        <f>IFERROR(INDEX(总课程表!W:W,MATCH($A69,总课程表!W:W,0)-1)&amp;CHAR(10)&amp;INDEX(总课程表!$A:$A,MATCH($A69,总课程表!W:W,0)-1),"")</f>
        <v>班会
九8</v>
      </c>
      <c r="X69" s="49" t="str">
        <f t="array" ref="X69">IFERROR(IF(OR(A69=走班课),"选修",INDEX(总课程表!X:X,MATCH($A69,总课程表!X:X,0)-1)&amp;CHAR(10)&amp;INDEX(总课程表!$A:$A,MATCH($A69,总课程表!X:X,0)-1)),"")</f>
        <v/>
      </c>
      <c r="Y69" s="54" t="str">
        <f>IFERROR(INDEX(总课程表!Y:Y,MATCH($A69,总课程表!Y:Y,0)-1)&amp;CHAR(10)&amp;INDEX(总课程表!$A:$A,MATCH($A69,总课程表!Y:Y,0)-1),"")</f>
        <v/>
      </c>
      <c r="Z69" s="51" t="str">
        <f ca="1">IFERROR(INDEX(总课程表!Z:Z,MATCH($A69,总课程表!Z:Z,0)-1)&amp;CHAR(10)&amp;INDEX(总课程表!$A:$A,MATCH($A69,总课程表!Z:Z,0)-1),"")</f>
        <v/>
      </c>
      <c r="AA69" s="49" t="str">
        <f>IFERROR(INDEX(总课程表!AA:AA,MATCH($A69,总课程表!AA:AA,0)-1)&amp;CHAR(10)&amp;INDEX(总课程表!$A:$A,MATCH($A69,总课程表!AA:AA,0)-1),"")</f>
        <v>数学
九8</v>
      </c>
      <c r="AB69" s="49" t="str">
        <f>IFERROR(INDEX(总课程表!AB:AB,MATCH($A69,总课程表!AB:AB,0)-1)&amp;CHAR(10)&amp;INDEX(总课程表!$A:$A,MATCH($A69,总课程表!AB:AB,0)-1),"")</f>
        <v/>
      </c>
      <c r="AC69" s="50" t="str">
        <f>IFERROR(INDEX(总课程表!AC:AC,MATCH($A69,总课程表!AC:AC,0)-1)&amp;CHAR(10)&amp;INDEX(总课程表!$A:$A,MATCH($A69,总课程表!AC:AC,0)-1),"")</f>
        <v/>
      </c>
      <c r="AD69" s="51" t="str">
        <f>IFERROR(INDEX(总课程表!AD:AD,MATCH($A69,总课程表!AD:AD,0)-1)&amp;CHAR(10)&amp;INDEX(总课程表!$A:$A,MATCH($A69,总课程表!AD:AD,0)-1),"")</f>
        <v/>
      </c>
      <c r="AE69" s="49" t="str">
        <f>IFERROR(INDEX(总课程表!AE:AE,MATCH($A69,总课程表!AE:AE,0)-1)&amp;CHAR(10)&amp;INDEX(总课程表!$A:$A,MATCH($A69,总课程表!AE:AE,0)-1),"")</f>
        <v/>
      </c>
      <c r="AF69" s="49" t="str">
        <f>IFERROR(INDEX(总课程表!AF:AF,MATCH($A69,总课程表!AF:AF,0)-1)&amp;CHAR(10)&amp;INDEX(总课程表!$A:$A,MATCH($A69,总课程表!AF:AF,0)-1),"")</f>
        <v/>
      </c>
      <c r="AG69" s="54" t="str">
        <f>IFERROR(INDEX(总课程表!AG:AG,MATCH($A69,总课程表!AG:AG,0)-1)&amp;CHAR(10)&amp;INDEX(总课程表!$A:$A,MATCH($A69,总课程表!AG:AG,0)-1),"")</f>
        <v/>
      </c>
      <c r="AH69" s="51" t="str">
        <f ca="1">IFERROR(INDEX(总课程表!AH:AH,MATCH($A69,总课程表!AH:AH,0)-1)&amp;CHAR(10)&amp;INDEX(总课程表!$A:$A,MATCH($A69,总课程表!AH:AH,0)-1),"")</f>
        <v>数学
九8</v>
      </c>
      <c r="AI69" s="49" t="str">
        <f>IFERROR(INDEX(总课程表!AI:AI,MATCH($A69,总课程表!AI:AI,0)-1)&amp;CHAR(10)&amp;INDEX(总课程表!$A:$A,MATCH($A69,总课程表!AI:AI,0)-1),"")</f>
        <v/>
      </c>
      <c r="AJ69" s="49" t="str">
        <f>IFERROR(INDEX(总课程表!AJ:AJ,MATCH($A69,总课程表!AJ:AJ,0)-1)&amp;CHAR(10)&amp;INDEX(总课程表!$A:$A,MATCH($A69,总课程表!AJ:AJ,0)-1),"")</f>
        <v/>
      </c>
      <c r="AK69" s="50" t="str">
        <f>IFERROR(INDEX(总课程表!AK:AK,MATCH($A69,总课程表!AK:AK,0)-1)&amp;CHAR(10)&amp;INDEX(总课程表!$A:$A,MATCH($A69,总课程表!AK:AK,0)-1),"")</f>
        <v/>
      </c>
      <c r="AL69" s="51" t="str">
        <f>IFERROR(INDEX(总课程表!AL:AL,MATCH($A69,总课程表!AL:AL,0)-1)&amp;CHAR(10)&amp;INDEX(总课程表!$A:$A,MATCH($A69,总课程表!AL:AL,0)-1),"")</f>
        <v/>
      </c>
      <c r="AM69" s="49" t="str">
        <f>IFERROR(INDEX(总课程表!AM:AM,MATCH($A69,总课程表!AM:AM,0)-1)&amp;CHAR(10)&amp;INDEX(总课程表!$A:$A,MATCH($A69,总课程表!AM:AM,0)-1),"")</f>
        <v/>
      </c>
      <c r="AN69" s="49" t="str">
        <f>IFERROR(INDEX(总课程表!AN:AN,MATCH($A69,总课程表!AN:AN,0)-1)&amp;CHAR(10)&amp;INDEX(总课程表!$A:$A,MATCH($A69,总课程表!AN:AN,0)-1),"")</f>
        <v/>
      </c>
      <c r="AO69" s="54" t="str">
        <f>IFERROR(INDEX(总课程表!AO:AO,MATCH($A69,总课程表!AO:AO,0)-1)&amp;CHAR(10)&amp;INDEX(总课程表!$A:$A,MATCH($A69,总课程表!AO:AO,0)-1),"")</f>
        <v/>
      </c>
      <c r="AQ69" s="35" t="b">
        <f t="array" aca="1" ref="AQ69" ca="1">SUMPRODUCT((B69:AO69=教师总表0!B69:AO69)*1)=40</f>
        <v>1</v>
      </c>
      <c r="AR69" s="56" t="str">
        <f t="shared" ref="AR69:AV113" si="3">$A69</f>
        <v>孙明</v>
      </c>
      <c r="AS69" s="56" t="str">
        <f t="shared" si="3"/>
        <v>孙明</v>
      </c>
      <c r="AT69" s="56" t="str">
        <f t="shared" si="3"/>
        <v>孙明</v>
      </c>
      <c r="AU69" s="56" t="str">
        <f t="shared" si="3"/>
        <v>孙明</v>
      </c>
      <c r="AV69" s="56" t="str">
        <f t="shared" si="3"/>
        <v>孙明</v>
      </c>
    </row>
    <row r="70" spans="1:48" ht="22.6" customHeight="1" x14ac:dyDescent="0.15">
      <c r="A70" s="20" t="str">
        <f>教师安排!AI68</f>
        <v>孙亚燕</v>
      </c>
      <c r="B70" s="48" t="str">
        <f ca="1">IFERROR(INDEX(总课程表!B:B,MATCH($A70,总课程表!B:B,0)-1)&amp;CHAR(10)&amp;INDEX(总课程表!$A:$A,MATCH($A70,总课程表!B:B,0)-1),"")</f>
        <v/>
      </c>
      <c r="C70" s="49" t="str">
        <f>IFERROR(INDEX(总课程表!C:C,MATCH($A70,总课程表!C:C,0)-1)&amp;CHAR(10)&amp;INDEX(总课程表!$A:$A,MATCH($A70,总课程表!C:C,0)-1),"")</f>
        <v>数学
九5</v>
      </c>
      <c r="D70" s="49" t="str">
        <f>IFERROR(INDEX(总课程表!D:D,MATCH($A70,总课程表!D:D,0)-1)&amp;CHAR(10)&amp;INDEX(总课程表!$A:$A,MATCH($A70,总课程表!D:D,0)-1),"")</f>
        <v/>
      </c>
      <c r="E70" s="50" t="str">
        <f>IFERROR(INDEX(总课程表!E:E,MATCH($A70,总课程表!E:E,0)-1)&amp;CHAR(10)&amp;INDEX(总课程表!$A:$A,MATCH($A70,总课程表!E:E,0)-1),"")</f>
        <v>数学
九4</v>
      </c>
      <c r="F70" s="51" t="str">
        <f>IFERROR(INDEX(总课程表!F:F,MATCH($A70,总课程表!F:F,0)-1)&amp;CHAR(10)&amp;INDEX(总课程表!$A:$A,MATCH($A70,总课程表!F:F,0)-1),"")</f>
        <v/>
      </c>
      <c r="G70" s="49" t="str">
        <f>IFERROR(INDEX(总课程表!G:G,MATCH($A70,总课程表!G:G,0)-1)&amp;CHAR(10)&amp;INDEX(总课程表!$A:$A,MATCH($A70,总课程表!G:G,0)-1),"")</f>
        <v/>
      </c>
      <c r="H70" s="49" t="str">
        <f>IFERROR(INDEX(总课程表!H:H,MATCH($A70,总课程表!H:H,0)-1)&amp;CHAR(10)&amp;INDEX(总课程表!$A:$A,MATCH($A70,总课程表!H:H,0)-1),"")</f>
        <v/>
      </c>
      <c r="I70" s="54" t="str">
        <f>IFERROR(INDEX(总课程表!I:I,MATCH($A70,总课程表!I:I,0)-1)&amp;CHAR(10)&amp;INDEX(总课程表!$A:$A,MATCH($A70,总课程表!I:I,0)-1),"")</f>
        <v/>
      </c>
      <c r="J70" s="51" t="str">
        <f ca="1">IFERROR(INDEX(总课程表!J:J,MATCH($A70,总课程表!J:J,0)-1)&amp;CHAR(10)&amp;INDEX(总课程表!$A:$A,MATCH($A70,总课程表!J:J,0)-1),"")</f>
        <v/>
      </c>
      <c r="K70" s="49" t="str">
        <f>IFERROR(INDEX(总课程表!K:K,MATCH($A70,总课程表!K:K,0)-1)&amp;CHAR(10)&amp;INDEX(总课程表!$A:$A,MATCH($A70,总课程表!K:K,0)-1),"")</f>
        <v>数学
九5</v>
      </c>
      <c r="L70" s="49" t="str">
        <f>IFERROR(INDEX(总课程表!L:L,MATCH($A70,总课程表!L:L,0)-1)&amp;CHAR(10)&amp;INDEX(总课程表!$A:$A,MATCH($A70,总课程表!L:L,0)-1),"")</f>
        <v>数学
九4</v>
      </c>
      <c r="M70" s="50" t="str">
        <f>IFERROR(INDEX(总课程表!M:M,MATCH($A70,总课程表!M:M,0)-1)&amp;CHAR(10)&amp;INDEX(总课程表!$A:$A,MATCH($A70,总课程表!M:M,0)-1),"")</f>
        <v/>
      </c>
      <c r="N70" s="51" t="str">
        <f>IFERROR(INDEX(总课程表!N:N,MATCH($A70,总课程表!N:N,0)-1)&amp;CHAR(10)&amp;INDEX(总课程表!$A:$A,MATCH($A70,总课程表!N:N,0)-1),"")</f>
        <v/>
      </c>
      <c r="O70" s="49" t="str">
        <f>IFERROR(INDEX(总课程表!O:O,MATCH($A70,总课程表!O:O,0)-1)&amp;CHAR(10)&amp;INDEX(总课程表!$A:$A,MATCH($A70,总课程表!O:O,0)-1),"")</f>
        <v/>
      </c>
      <c r="P70" s="49" t="str">
        <f>IFERROR(INDEX(总课程表!P:P,MATCH($A70,总课程表!P:P,0)-1)&amp;CHAR(10)&amp;INDEX(总课程表!$A:$A,MATCH($A70,总课程表!P:P,0)-1),"")</f>
        <v/>
      </c>
      <c r="Q70" s="54" t="str">
        <f>IFERROR(INDEX(总课程表!Q:Q,MATCH($A70,总课程表!Q:Q,0)-1)&amp;CHAR(10)&amp;INDEX(总课程表!$A:$A,MATCH($A70,总课程表!Q:Q,0)-1),"")</f>
        <v/>
      </c>
      <c r="R70" s="51" t="str">
        <f ca="1">IFERROR(INDEX(总课程表!R:R,MATCH($A70,总课程表!R:R,0)-1)&amp;CHAR(10)&amp;INDEX(总课程表!$A:$A,MATCH($A70,总课程表!R:R,0)-1),"")</f>
        <v>数学
九5</v>
      </c>
      <c r="S70" s="49" t="str">
        <f>IFERROR(INDEX(总课程表!S:S,MATCH($A70,总课程表!S:S,0)-1)&amp;CHAR(10)&amp;INDEX(总课程表!$A:$A,MATCH($A70,总课程表!S:S,0)-1),"")</f>
        <v>数学
九4</v>
      </c>
      <c r="T70" s="49" t="str">
        <f>IFERROR(INDEX(总课程表!T:T,MATCH($A70,总课程表!T:T,0)-1)&amp;CHAR(10)&amp;INDEX(总课程表!$A:$A,MATCH($A70,总课程表!T:T,0)-1),"")</f>
        <v/>
      </c>
      <c r="U70" s="50" t="str">
        <f>IFERROR(INDEX(总课程表!U:U,MATCH($A70,总课程表!U:U,0)-1)&amp;CHAR(10)&amp;INDEX(总课程表!$A:$A,MATCH($A70,总课程表!U:U,0)-1),"")</f>
        <v/>
      </c>
      <c r="V70" s="51" t="str">
        <f>IFERROR(INDEX(总课程表!V:V,MATCH($A70,总课程表!V:V,0)-1)&amp;CHAR(10)&amp;INDEX(总课程表!$A:$A,MATCH($A70,总课程表!V:V,0)-1),"")</f>
        <v/>
      </c>
      <c r="W70" s="49" t="str">
        <f>IFERROR(INDEX(总课程表!W:W,MATCH($A70,总课程表!W:W,0)-1)&amp;CHAR(10)&amp;INDEX(总课程表!$A:$A,MATCH($A70,总课程表!W:W,0)-1),"")</f>
        <v>班会
九5</v>
      </c>
      <c r="X70" s="49" t="str">
        <f t="array" ref="X70">IFERROR(IF(OR(A70=走班课),"选修",INDEX(总课程表!X:X,MATCH($A70,总课程表!X:X,0)-1)&amp;CHAR(10)&amp;INDEX(总课程表!$A:$A,MATCH($A70,总课程表!X:X,0)-1)),"")</f>
        <v/>
      </c>
      <c r="Y70" s="54" t="str">
        <f>IFERROR(INDEX(总课程表!Y:Y,MATCH($A70,总课程表!Y:Y,0)-1)&amp;CHAR(10)&amp;INDEX(总课程表!$A:$A,MATCH($A70,总课程表!Y:Y,0)-1),"")</f>
        <v/>
      </c>
      <c r="Z70" s="51" t="str">
        <f ca="1">IFERROR(INDEX(总课程表!Z:Z,MATCH($A70,总课程表!Z:Z,0)-1)&amp;CHAR(10)&amp;INDEX(总课程表!$A:$A,MATCH($A70,总课程表!Z:Z,0)-1),"")</f>
        <v>数学
九4</v>
      </c>
      <c r="AA70" s="49" t="str">
        <f>IFERROR(INDEX(总课程表!AA:AA,MATCH($A70,总课程表!AA:AA,0)-1)&amp;CHAR(10)&amp;INDEX(总课程表!$A:$A,MATCH($A70,总课程表!AA:AA,0)-1),"")</f>
        <v/>
      </c>
      <c r="AB70" s="49" t="str">
        <f>IFERROR(INDEX(总课程表!AB:AB,MATCH($A70,总课程表!AB:AB,0)-1)&amp;CHAR(10)&amp;INDEX(总课程表!$A:$A,MATCH($A70,总课程表!AB:AB,0)-1),"")</f>
        <v/>
      </c>
      <c r="AC70" s="50" t="str">
        <f>IFERROR(INDEX(总课程表!AC:AC,MATCH($A70,总课程表!AC:AC,0)-1)&amp;CHAR(10)&amp;INDEX(总课程表!$A:$A,MATCH($A70,总课程表!AC:AC,0)-1),"")</f>
        <v>数学
九5</v>
      </c>
      <c r="AD70" s="51" t="str">
        <f>IFERROR(INDEX(总课程表!AD:AD,MATCH($A70,总课程表!AD:AD,0)-1)&amp;CHAR(10)&amp;INDEX(总课程表!$A:$A,MATCH($A70,总课程表!AD:AD,0)-1),"")</f>
        <v/>
      </c>
      <c r="AE70" s="49" t="str">
        <f>IFERROR(INDEX(总课程表!AE:AE,MATCH($A70,总课程表!AE:AE,0)-1)&amp;CHAR(10)&amp;INDEX(总课程表!$A:$A,MATCH($A70,总课程表!AE:AE,0)-1),"")</f>
        <v/>
      </c>
      <c r="AF70" s="49" t="str">
        <f>IFERROR(INDEX(总课程表!AF:AF,MATCH($A70,总课程表!AF:AF,0)-1)&amp;CHAR(10)&amp;INDEX(总课程表!$A:$A,MATCH($A70,总课程表!AF:AF,0)-1),"")</f>
        <v/>
      </c>
      <c r="AG70" s="54" t="str">
        <f>IFERROR(INDEX(总课程表!AG:AG,MATCH($A70,总课程表!AG:AG,0)-1)&amp;CHAR(10)&amp;INDEX(总课程表!$A:$A,MATCH($A70,总课程表!AG:AG,0)-1),"")</f>
        <v/>
      </c>
      <c r="AH70" s="51" t="str">
        <f ca="1">IFERROR(INDEX(总课程表!AH:AH,MATCH($A70,总课程表!AH:AH,0)-1)&amp;CHAR(10)&amp;INDEX(总课程表!$A:$A,MATCH($A70,总课程表!AH:AH,0)-1),"")</f>
        <v>数学
九4</v>
      </c>
      <c r="AI70" s="49" t="str">
        <f>IFERROR(INDEX(总课程表!AI:AI,MATCH($A70,总课程表!AI:AI,0)-1)&amp;CHAR(10)&amp;INDEX(总课程表!$A:$A,MATCH($A70,总课程表!AI:AI,0)-1),"")</f>
        <v>数学
九5</v>
      </c>
      <c r="AJ70" s="49" t="str">
        <f>IFERROR(INDEX(总课程表!AJ:AJ,MATCH($A70,总课程表!AJ:AJ,0)-1)&amp;CHAR(10)&amp;INDEX(总课程表!$A:$A,MATCH($A70,总课程表!AJ:AJ,0)-1),"")</f>
        <v/>
      </c>
      <c r="AK70" s="50" t="str">
        <f>IFERROR(INDEX(总课程表!AK:AK,MATCH($A70,总课程表!AK:AK,0)-1)&amp;CHAR(10)&amp;INDEX(总课程表!$A:$A,MATCH($A70,总课程表!AK:AK,0)-1),"")</f>
        <v/>
      </c>
      <c r="AL70" s="51" t="str">
        <f>IFERROR(INDEX(总课程表!AL:AL,MATCH($A70,总课程表!AL:AL,0)-1)&amp;CHAR(10)&amp;INDEX(总课程表!$A:$A,MATCH($A70,总课程表!AL:AL,0)-1),"")</f>
        <v/>
      </c>
      <c r="AM70" s="49" t="str">
        <f>IFERROR(INDEX(总课程表!AM:AM,MATCH($A70,总课程表!AM:AM,0)-1)&amp;CHAR(10)&amp;INDEX(总课程表!$A:$A,MATCH($A70,总课程表!AM:AM,0)-1),"")</f>
        <v/>
      </c>
      <c r="AN70" s="49" t="str">
        <f>IFERROR(INDEX(总课程表!AN:AN,MATCH($A70,总课程表!AN:AN,0)-1)&amp;CHAR(10)&amp;INDEX(总课程表!$A:$A,MATCH($A70,总课程表!AN:AN,0)-1),"")</f>
        <v/>
      </c>
      <c r="AO70" s="54" t="str">
        <f>IFERROR(INDEX(总课程表!AO:AO,MATCH($A70,总课程表!AO:AO,0)-1)&amp;CHAR(10)&amp;INDEX(总课程表!$A:$A,MATCH($A70,总课程表!AO:AO,0)-1),"")</f>
        <v/>
      </c>
      <c r="AQ70" s="35" t="b">
        <f t="array" aca="1" ref="AQ70" ca="1">SUMPRODUCT((B70:AO70=教师总表0!B70:AO70)*1)=40</f>
        <v>1</v>
      </c>
      <c r="AR70" s="56" t="str">
        <f t="shared" si="3"/>
        <v>孙亚燕</v>
      </c>
      <c r="AS70" s="56" t="str">
        <f t="shared" si="3"/>
        <v>孙亚燕</v>
      </c>
      <c r="AT70" s="56" t="str">
        <f t="shared" si="3"/>
        <v>孙亚燕</v>
      </c>
      <c r="AU70" s="56" t="str">
        <f t="shared" si="3"/>
        <v>孙亚燕</v>
      </c>
      <c r="AV70" s="56" t="str">
        <f t="shared" si="3"/>
        <v>孙亚燕</v>
      </c>
    </row>
    <row r="71" spans="1:48" ht="22.6" customHeight="1" x14ac:dyDescent="0.15">
      <c r="A71" s="20" t="str">
        <f>教师安排!AI69</f>
        <v>唐珏</v>
      </c>
      <c r="B71" s="48" t="str">
        <f ca="1">IFERROR(INDEX(总课程表!B:B,MATCH($A71,总课程表!B:B,0)-1)&amp;CHAR(10)&amp;INDEX(总课程表!$A:$A,MATCH($A71,总课程表!B:B,0)-1),"")</f>
        <v/>
      </c>
      <c r="C71" s="49" t="str">
        <f>IFERROR(INDEX(总课程表!C:C,MATCH($A71,总课程表!C:C,0)-1)&amp;CHAR(10)&amp;INDEX(总课程表!$A:$A,MATCH($A71,总课程表!C:C,0)-1),"")</f>
        <v>历史
八6</v>
      </c>
      <c r="D71" s="49" t="str">
        <f>IFERROR(INDEX(总课程表!D:D,MATCH($A71,总课程表!D:D,0)-1)&amp;CHAR(10)&amp;INDEX(总课程表!$A:$A,MATCH($A71,总课程表!D:D,0)-1),"")</f>
        <v>历史
八3</v>
      </c>
      <c r="E71" s="50" t="str">
        <f>IFERROR(INDEX(总课程表!E:E,MATCH($A71,总课程表!E:E,0)-1)&amp;CHAR(10)&amp;INDEX(总课程表!$A:$A,MATCH($A71,总课程表!E:E,0)-1),"")</f>
        <v/>
      </c>
      <c r="F71" s="51" t="str">
        <f>IFERROR(INDEX(总课程表!F:F,MATCH($A71,总课程表!F:F,0)-1)&amp;CHAR(10)&amp;INDEX(总课程表!$A:$A,MATCH($A71,总课程表!F:F,0)-1),"")</f>
        <v/>
      </c>
      <c r="G71" s="49" t="str">
        <f>IFERROR(INDEX(总课程表!G:G,MATCH($A71,总课程表!G:G,0)-1)&amp;CHAR(10)&amp;INDEX(总课程表!$A:$A,MATCH($A71,总课程表!G:G,0)-1),"")</f>
        <v>历史
八1</v>
      </c>
      <c r="H71" s="49" t="str">
        <f>IFERROR(INDEX(总课程表!H:H,MATCH($A71,总课程表!H:H,0)-1)&amp;CHAR(10)&amp;INDEX(总课程表!$A:$A,MATCH($A71,总课程表!H:H,0)-1),"")</f>
        <v>历史
八2</v>
      </c>
      <c r="I71" s="54" t="str">
        <f>IFERROR(INDEX(总课程表!I:I,MATCH($A71,总课程表!I:I,0)-1)&amp;CHAR(10)&amp;INDEX(总课程表!$A:$A,MATCH($A71,总课程表!I:I,0)-1),"")</f>
        <v/>
      </c>
      <c r="J71" s="51" t="str">
        <f ca="1">IFERROR(INDEX(总课程表!J:J,MATCH($A71,总课程表!J:J,0)-1)&amp;CHAR(10)&amp;INDEX(总课程表!$A:$A,MATCH($A71,总课程表!J:J,0)-1),"")</f>
        <v/>
      </c>
      <c r="K71" s="49" t="str">
        <f>IFERROR(INDEX(总课程表!K:K,MATCH($A71,总课程表!K:K,0)-1)&amp;CHAR(10)&amp;INDEX(总课程表!$A:$A,MATCH($A71,总课程表!K:K,0)-1),"")</f>
        <v/>
      </c>
      <c r="L71" s="49" t="str">
        <f>IFERROR(INDEX(总课程表!L:L,MATCH($A71,总课程表!L:L,0)-1)&amp;CHAR(10)&amp;INDEX(总课程表!$A:$A,MATCH($A71,总课程表!L:L,0)-1),"")</f>
        <v/>
      </c>
      <c r="M71" s="50" t="str">
        <f>IFERROR(INDEX(总课程表!M:M,MATCH($A71,总课程表!M:M,0)-1)&amp;CHAR(10)&amp;INDEX(总课程表!$A:$A,MATCH($A71,总课程表!M:M,0)-1),"")</f>
        <v>历史
八8</v>
      </c>
      <c r="N71" s="51" t="str">
        <f>IFERROR(INDEX(总课程表!N:N,MATCH($A71,总课程表!N:N,0)-1)&amp;CHAR(10)&amp;INDEX(总课程表!$A:$A,MATCH($A71,总课程表!N:N,0)-1),"")</f>
        <v>历史
八7</v>
      </c>
      <c r="O71" s="49" t="str">
        <f>IFERROR(INDEX(总课程表!O:O,MATCH($A71,总课程表!O:O,0)-1)&amp;CHAR(10)&amp;INDEX(总课程表!$A:$A,MATCH($A71,总课程表!O:O,0)-1),"")</f>
        <v>历史
八5</v>
      </c>
      <c r="P71" s="49" t="str">
        <f>IFERROR(INDEX(总课程表!P:P,MATCH($A71,总课程表!P:P,0)-1)&amp;CHAR(10)&amp;INDEX(总课程表!$A:$A,MATCH($A71,总课程表!P:P,0)-1),"")</f>
        <v/>
      </c>
      <c r="Q71" s="54" t="str">
        <f>IFERROR(INDEX(总课程表!Q:Q,MATCH($A71,总课程表!Q:Q,0)-1)&amp;CHAR(10)&amp;INDEX(总课程表!$A:$A,MATCH($A71,总课程表!Q:Q,0)-1),"")</f>
        <v>历史
八4</v>
      </c>
      <c r="R71" s="51" t="str">
        <f ca="1">IFERROR(INDEX(总课程表!R:R,MATCH($A71,总课程表!R:R,0)-1)&amp;CHAR(10)&amp;INDEX(总课程表!$A:$A,MATCH($A71,总课程表!R:R,0)-1),"")</f>
        <v/>
      </c>
      <c r="S71" s="49" t="str">
        <f>IFERROR(INDEX(总课程表!S:S,MATCH($A71,总课程表!S:S,0)-1)&amp;CHAR(10)&amp;INDEX(总课程表!$A:$A,MATCH($A71,总课程表!S:S,0)-1),"")</f>
        <v/>
      </c>
      <c r="T71" s="49" t="str">
        <f>IFERROR(INDEX(总课程表!T:T,MATCH($A71,总课程表!T:T,0)-1)&amp;CHAR(10)&amp;INDEX(总课程表!$A:$A,MATCH($A71,总课程表!T:T,0)-1),"")</f>
        <v>历史
八2</v>
      </c>
      <c r="U71" s="50" t="str">
        <f>IFERROR(INDEX(总课程表!U:U,MATCH($A71,总课程表!U:U,0)-1)&amp;CHAR(10)&amp;INDEX(总课程表!$A:$A,MATCH($A71,总课程表!U:U,0)-1),"")</f>
        <v/>
      </c>
      <c r="V71" s="51" t="str">
        <f>IFERROR(INDEX(总课程表!V:V,MATCH($A71,总课程表!V:V,0)-1)&amp;CHAR(10)&amp;INDEX(总课程表!$A:$A,MATCH($A71,总课程表!V:V,0)-1),"")</f>
        <v/>
      </c>
      <c r="W71" s="49" t="str">
        <f>IFERROR(INDEX(总课程表!W:W,MATCH($A71,总课程表!W:W,0)-1)&amp;CHAR(10)&amp;INDEX(总课程表!$A:$A,MATCH($A71,总课程表!W:W,0)-1),"")</f>
        <v/>
      </c>
      <c r="X71" s="49" t="str">
        <f t="array" ref="X71">IFERROR(IF(OR(A71=走班课),"选修",INDEX(总课程表!X:X,MATCH($A71,总课程表!X:X,0)-1)&amp;CHAR(10)&amp;INDEX(总课程表!$A:$A,MATCH($A71,总课程表!X:X,0)-1)),"")</f>
        <v/>
      </c>
      <c r="Y71" s="54" t="str">
        <f>IFERROR(INDEX(总课程表!Y:Y,MATCH($A71,总课程表!Y:Y,0)-1)&amp;CHAR(10)&amp;INDEX(总课程表!$A:$A,MATCH($A71,总课程表!Y:Y,0)-1),"")</f>
        <v/>
      </c>
      <c r="Z71" s="51" t="str">
        <f ca="1">IFERROR(INDEX(总课程表!Z:Z,MATCH($A71,总课程表!Z:Z,0)-1)&amp;CHAR(10)&amp;INDEX(总课程表!$A:$A,MATCH($A71,总课程表!Z:Z,0)-1),"")</f>
        <v/>
      </c>
      <c r="AA71" s="49" t="str">
        <f>IFERROR(INDEX(总课程表!AA:AA,MATCH($A71,总课程表!AA:AA,0)-1)&amp;CHAR(10)&amp;INDEX(总课程表!$A:$A,MATCH($A71,总课程表!AA:AA,0)-1),"")</f>
        <v/>
      </c>
      <c r="AB71" s="49" t="str">
        <f>IFERROR(INDEX(总课程表!AB:AB,MATCH($A71,总课程表!AB:AB,0)-1)&amp;CHAR(10)&amp;INDEX(总课程表!$A:$A,MATCH($A71,总课程表!AB:AB,0)-1),"")</f>
        <v/>
      </c>
      <c r="AC71" s="50" t="str">
        <f>IFERROR(INDEX(总课程表!AC:AC,MATCH($A71,总课程表!AC:AC,0)-1)&amp;CHAR(10)&amp;INDEX(总课程表!$A:$A,MATCH($A71,总课程表!AC:AC,0)-1),"")</f>
        <v>历史
八1</v>
      </c>
      <c r="AD71" s="51" t="str">
        <f>IFERROR(INDEX(总课程表!AD:AD,MATCH($A71,总课程表!AD:AD,0)-1)&amp;CHAR(10)&amp;INDEX(总课程表!$A:$A,MATCH($A71,总课程表!AD:AD,0)-1),"")</f>
        <v>历史
八8</v>
      </c>
      <c r="AE71" s="49" t="str">
        <f>IFERROR(INDEX(总课程表!AE:AE,MATCH($A71,总课程表!AE:AE,0)-1)&amp;CHAR(10)&amp;INDEX(总课程表!$A:$A,MATCH($A71,总课程表!AE:AE,0)-1),"")</f>
        <v/>
      </c>
      <c r="AF71" s="49" t="str">
        <f>IFERROR(INDEX(总课程表!AF:AF,MATCH($A71,总课程表!AF:AF,0)-1)&amp;CHAR(10)&amp;INDEX(总课程表!$A:$A,MATCH($A71,总课程表!AF:AF,0)-1),"")</f>
        <v>历史
八6</v>
      </c>
      <c r="AG71" s="54" t="str">
        <f>IFERROR(INDEX(总课程表!AG:AG,MATCH($A71,总课程表!AG:AG,0)-1)&amp;CHAR(10)&amp;INDEX(总课程表!$A:$A,MATCH($A71,总课程表!AG:AG,0)-1),"")</f>
        <v/>
      </c>
      <c r="AH71" s="51" t="str">
        <f ca="1">IFERROR(INDEX(总课程表!AH:AH,MATCH($A71,总课程表!AH:AH,0)-1)&amp;CHAR(10)&amp;INDEX(总课程表!$A:$A,MATCH($A71,总课程表!AH:AH,0)-1),"")</f>
        <v>历史
八4</v>
      </c>
      <c r="AI71" s="49" t="str">
        <f>IFERROR(INDEX(总课程表!AI:AI,MATCH($A71,总课程表!AI:AI,0)-1)&amp;CHAR(10)&amp;INDEX(总课程表!$A:$A,MATCH($A71,总课程表!AI:AI,0)-1),"")</f>
        <v/>
      </c>
      <c r="AJ71" s="49" t="str">
        <f>IFERROR(INDEX(总课程表!AJ:AJ,MATCH($A71,总课程表!AJ:AJ,0)-1)&amp;CHAR(10)&amp;INDEX(总课程表!$A:$A,MATCH($A71,总课程表!AJ:AJ,0)-1),"")</f>
        <v/>
      </c>
      <c r="AK71" s="50" t="str">
        <f>IFERROR(INDEX(总课程表!AK:AK,MATCH($A71,总课程表!AK:AK,0)-1)&amp;CHAR(10)&amp;INDEX(总课程表!$A:$A,MATCH($A71,总课程表!AK:AK,0)-1),"")</f>
        <v>历史
八5</v>
      </c>
      <c r="AL71" s="51" t="str">
        <f>IFERROR(INDEX(总课程表!AL:AL,MATCH($A71,总课程表!AL:AL,0)-1)&amp;CHAR(10)&amp;INDEX(总课程表!$A:$A,MATCH($A71,总课程表!AL:AL,0)-1),"")</f>
        <v/>
      </c>
      <c r="AM71" s="49" t="str">
        <f>IFERROR(INDEX(总课程表!AM:AM,MATCH($A71,总课程表!AM:AM,0)-1)&amp;CHAR(10)&amp;INDEX(总课程表!$A:$A,MATCH($A71,总课程表!AM:AM,0)-1),"")</f>
        <v>历史
八7</v>
      </c>
      <c r="AN71" s="49" t="str">
        <f>IFERROR(INDEX(总课程表!AN:AN,MATCH($A71,总课程表!AN:AN,0)-1)&amp;CHAR(10)&amp;INDEX(总课程表!$A:$A,MATCH($A71,总课程表!AN:AN,0)-1),"")</f>
        <v>历史
八3</v>
      </c>
      <c r="AO71" s="54" t="str">
        <f>IFERROR(INDEX(总课程表!AO:AO,MATCH($A71,总课程表!AO:AO,0)-1)&amp;CHAR(10)&amp;INDEX(总课程表!$A:$A,MATCH($A71,总课程表!AO:AO,0)-1),"")</f>
        <v/>
      </c>
      <c r="AQ71" s="35" t="b">
        <f t="array" aca="1" ref="AQ71" ca="1">SUMPRODUCT((B71:AO71=教师总表0!B71:AO71)*1)=40</f>
        <v>1</v>
      </c>
      <c r="AR71" s="56" t="str">
        <f t="shared" si="3"/>
        <v>唐珏</v>
      </c>
      <c r="AS71" s="56" t="str">
        <f t="shared" si="3"/>
        <v>唐珏</v>
      </c>
      <c r="AT71" s="56" t="str">
        <f t="shared" si="3"/>
        <v>唐珏</v>
      </c>
      <c r="AU71" s="56" t="str">
        <f t="shared" si="3"/>
        <v>唐珏</v>
      </c>
      <c r="AV71" s="56" t="str">
        <f t="shared" si="3"/>
        <v>唐珏</v>
      </c>
    </row>
    <row r="72" spans="1:48" ht="22.6" customHeight="1" x14ac:dyDescent="0.15">
      <c r="A72" s="20" t="str">
        <f>教师安排!AI70</f>
        <v>陶文仙</v>
      </c>
      <c r="B72" s="48" t="str">
        <f ca="1">IFERROR(INDEX(总课程表!B:B,MATCH($A72,总课程表!B:B,0)-1)&amp;CHAR(10)&amp;INDEX(总课程表!$A:$A,MATCH($A72,总课程表!B:B,0)-1),"")</f>
        <v/>
      </c>
      <c r="C72" s="49" t="str">
        <f>IFERROR(INDEX(总课程表!C:C,MATCH($A72,总课程表!C:C,0)-1)&amp;CHAR(10)&amp;INDEX(总课程表!$A:$A,MATCH($A72,总课程表!C:C,0)-1),"")</f>
        <v/>
      </c>
      <c r="D72" s="49" t="str">
        <f>IFERROR(INDEX(总课程表!D:D,MATCH($A72,总课程表!D:D,0)-1)&amp;CHAR(10)&amp;INDEX(总课程表!$A:$A,MATCH($A72,总课程表!D:D,0)-1),"")</f>
        <v>物理
九10</v>
      </c>
      <c r="E72" s="50" t="str">
        <f>IFERROR(INDEX(总课程表!E:E,MATCH($A72,总课程表!E:E,0)-1)&amp;CHAR(10)&amp;INDEX(总课程表!$A:$A,MATCH($A72,总课程表!E:E,0)-1),"")</f>
        <v/>
      </c>
      <c r="F72" s="51" t="str">
        <f>IFERROR(INDEX(总课程表!F:F,MATCH($A72,总课程表!F:F,0)-1)&amp;CHAR(10)&amp;INDEX(总课程表!$A:$A,MATCH($A72,总课程表!F:F,0)-1),"")</f>
        <v/>
      </c>
      <c r="G72" s="49" t="str">
        <f>IFERROR(INDEX(总课程表!G:G,MATCH($A72,总课程表!G:G,0)-1)&amp;CHAR(10)&amp;INDEX(总课程表!$A:$A,MATCH($A72,总课程表!G:G,0)-1),"")</f>
        <v/>
      </c>
      <c r="H72" s="49" t="str">
        <f>IFERROR(INDEX(总课程表!H:H,MATCH($A72,总课程表!H:H,0)-1)&amp;CHAR(10)&amp;INDEX(总课程表!$A:$A,MATCH($A72,总课程表!H:H,0)-1),"")</f>
        <v>综实1
九8</v>
      </c>
      <c r="I72" s="54" t="str">
        <f>IFERROR(INDEX(总课程表!I:I,MATCH($A72,总课程表!I:I,0)-1)&amp;CHAR(10)&amp;INDEX(总课程表!$A:$A,MATCH($A72,总课程表!I:I,0)-1),"")</f>
        <v/>
      </c>
      <c r="J72" s="51" t="str">
        <f ca="1">IFERROR(INDEX(总课程表!J:J,MATCH($A72,总课程表!J:J,0)-1)&amp;CHAR(10)&amp;INDEX(总课程表!$A:$A,MATCH($A72,总课程表!J:J,0)-1),"")</f>
        <v/>
      </c>
      <c r="K72" s="49" t="str">
        <f>IFERROR(INDEX(总课程表!K:K,MATCH($A72,总课程表!K:K,0)-1)&amp;CHAR(10)&amp;INDEX(总课程表!$A:$A,MATCH($A72,总课程表!K:K,0)-1),"")</f>
        <v>物理
九8</v>
      </c>
      <c r="L72" s="49" t="str">
        <f>IFERROR(INDEX(总课程表!L:L,MATCH($A72,总课程表!L:L,0)-1)&amp;CHAR(10)&amp;INDEX(总课程表!$A:$A,MATCH($A72,总课程表!L:L,0)-1),"")</f>
        <v/>
      </c>
      <c r="M72" s="50" t="str">
        <f>IFERROR(INDEX(总课程表!M:M,MATCH($A72,总课程表!M:M,0)-1)&amp;CHAR(10)&amp;INDEX(总课程表!$A:$A,MATCH($A72,总课程表!M:M,0)-1),"")</f>
        <v/>
      </c>
      <c r="N72" s="51" t="str">
        <f>IFERROR(INDEX(总课程表!N:N,MATCH($A72,总课程表!N:N,0)-1)&amp;CHAR(10)&amp;INDEX(总课程表!$A:$A,MATCH($A72,总课程表!N:N,0)-1),"")</f>
        <v>综实1
九10</v>
      </c>
      <c r="O72" s="49" t="str">
        <f>IFERROR(INDEX(总课程表!O:O,MATCH($A72,总课程表!O:O,0)-1)&amp;CHAR(10)&amp;INDEX(总课程表!$A:$A,MATCH($A72,总课程表!O:O,0)-1),"")</f>
        <v/>
      </c>
      <c r="P72" s="49" t="str">
        <f>IFERROR(INDEX(总课程表!P:P,MATCH($A72,总课程表!P:P,0)-1)&amp;CHAR(10)&amp;INDEX(总课程表!$A:$A,MATCH($A72,总课程表!P:P,0)-1),"")</f>
        <v/>
      </c>
      <c r="Q72" s="54" t="str">
        <f>IFERROR(INDEX(总课程表!Q:Q,MATCH($A72,总课程表!Q:Q,0)-1)&amp;CHAR(10)&amp;INDEX(总课程表!$A:$A,MATCH($A72,总课程表!Q:Q,0)-1),"")</f>
        <v/>
      </c>
      <c r="R72" s="51" t="str">
        <f ca="1">IFERROR(INDEX(总课程表!R:R,MATCH($A72,总课程表!R:R,0)-1)&amp;CHAR(10)&amp;INDEX(总课程表!$A:$A,MATCH($A72,总课程表!R:R,0)-1),"")</f>
        <v/>
      </c>
      <c r="S72" s="49" t="str">
        <f>IFERROR(INDEX(总课程表!S:S,MATCH($A72,总课程表!S:S,0)-1)&amp;CHAR(10)&amp;INDEX(总课程表!$A:$A,MATCH($A72,总课程表!S:S,0)-1),"")</f>
        <v/>
      </c>
      <c r="T72" s="49" t="str">
        <f>IFERROR(INDEX(总课程表!T:T,MATCH($A72,总课程表!T:T,0)-1)&amp;CHAR(10)&amp;INDEX(总课程表!$A:$A,MATCH($A72,总课程表!T:T,0)-1),"")</f>
        <v>物理
九10</v>
      </c>
      <c r="U72" s="50" t="str">
        <f>IFERROR(INDEX(总课程表!U:U,MATCH($A72,总课程表!U:U,0)-1)&amp;CHAR(10)&amp;INDEX(总课程表!$A:$A,MATCH($A72,总课程表!U:U,0)-1),"")</f>
        <v/>
      </c>
      <c r="V72" s="51" t="str">
        <f>IFERROR(INDEX(总课程表!V:V,MATCH($A72,总课程表!V:V,0)-1)&amp;CHAR(10)&amp;INDEX(总课程表!$A:$A,MATCH($A72,总课程表!V:V,0)-1),"")</f>
        <v>物理
九8</v>
      </c>
      <c r="W72" s="49" t="str">
        <f>IFERROR(INDEX(总课程表!W:W,MATCH($A72,总课程表!W:W,0)-1)&amp;CHAR(10)&amp;INDEX(总课程表!$A:$A,MATCH($A72,总课程表!W:W,0)-1),"")</f>
        <v>班会
九10</v>
      </c>
      <c r="X72" s="49" t="str">
        <f t="array" ref="X72">IFERROR(IF(OR(A72=走班课),"选修",INDEX(总课程表!X:X,MATCH($A72,总课程表!X:X,0)-1)&amp;CHAR(10)&amp;INDEX(总课程表!$A:$A,MATCH($A72,总课程表!X:X,0)-1)),"")</f>
        <v/>
      </c>
      <c r="Y72" s="54" t="str">
        <f>IFERROR(INDEX(总课程表!Y:Y,MATCH($A72,总课程表!Y:Y,0)-1)&amp;CHAR(10)&amp;INDEX(总课程表!$A:$A,MATCH($A72,总课程表!Y:Y,0)-1),"")</f>
        <v/>
      </c>
      <c r="Z72" s="51" t="str">
        <f ca="1">IFERROR(INDEX(总课程表!Z:Z,MATCH($A72,总课程表!Z:Z,0)-1)&amp;CHAR(10)&amp;INDEX(总课程表!$A:$A,MATCH($A72,总课程表!Z:Z,0)-1),"")</f>
        <v>物理
九8</v>
      </c>
      <c r="AA72" s="49" t="str">
        <f>IFERROR(INDEX(总课程表!AA:AA,MATCH($A72,总课程表!AA:AA,0)-1)&amp;CHAR(10)&amp;INDEX(总课程表!$A:$A,MATCH($A72,总课程表!AA:AA,0)-1),"")</f>
        <v/>
      </c>
      <c r="AB72" s="49" t="str">
        <f>IFERROR(INDEX(总课程表!AB:AB,MATCH($A72,总课程表!AB:AB,0)-1)&amp;CHAR(10)&amp;INDEX(总课程表!$A:$A,MATCH($A72,总课程表!AB:AB,0)-1),"")</f>
        <v/>
      </c>
      <c r="AC72" s="50" t="str">
        <f>IFERROR(INDEX(总课程表!AC:AC,MATCH($A72,总课程表!AC:AC,0)-1)&amp;CHAR(10)&amp;INDEX(总课程表!$A:$A,MATCH($A72,总课程表!AC:AC,0)-1),"")</f>
        <v/>
      </c>
      <c r="AD72" s="51" t="str">
        <f>IFERROR(INDEX(总课程表!AD:AD,MATCH($A72,总课程表!AD:AD,0)-1)&amp;CHAR(10)&amp;INDEX(总课程表!$A:$A,MATCH($A72,总课程表!AD:AD,0)-1),"")</f>
        <v/>
      </c>
      <c r="AE72" s="49" t="str">
        <f>IFERROR(INDEX(总课程表!AE:AE,MATCH($A72,总课程表!AE:AE,0)-1)&amp;CHAR(10)&amp;INDEX(总课程表!$A:$A,MATCH($A72,总课程表!AE:AE,0)-1),"")</f>
        <v/>
      </c>
      <c r="AF72" s="49" t="str">
        <f>IFERROR(INDEX(总课程表!AF:AF,MATCH($A72,总课程表!AF:AF,0)-1)&amp;CHAR(10)&amp;INDEX(总课程表!$A:$A,MATCH($A72,总课程表!AF:AF,0)-1),"")</f>
        <v/>
      </c>
      <c r="AG72" s="54" t="str">
        <f>IFERROR(INDEX(总课程表!AG:AG,MATCH($A72,总课程表!AG:AG,0)-1)&amp;CHAR(10)&amp;INDEX(总课程表!$A:$A,MATCH($A72,总课程表!AG:AG,0)-1),"")</f>
        <v/>
      </c>
      <c r="AH72" s="51" t="str">
        <f ca="1">IFERROR(INDEX(总课程表!AH:AH,MATCH($A72,总课程表!AH:AH,0)-1)&amp;CHAR(10)&amp;INDEX(总课程表!$A:$A,MATCH($A72,总课程表!AH:AH,0)-1),"")</f>
        <v/>
      </c>
      <c r="AI72" s="49" t="str">
        <f>IFERROR(INDEX(总课程表!AI:AI,MATCH($A72,总课程表!AI:AI,0)-1)&amp;CHAR(10)&amp;INDEX(总课程表!$A:$A,MATCH($A72,总课程表!AI:AI,0)-1),"")</f>
        <v/>
      </c>
      <c r="AJ72" s="49" t="str">
        <f>IFERROR(INDEX(总课程表!AJ:AJ,MATCH($A72,总课程表!AJ:AJ,0)-1)&amp;CHAR(10)&amp;INDEX(总课程表!$A:$A,MATCH($A72,总课程表!AJ:AJ,0)-1),"")</f>
        <v>物理
九10</v>
      </c>
      <c r="AK72" s="50" t="str">
        <f>IFERROR(INDEX(总课程表!AK:AK,MATCH($A72,总课程表!AK:AK,0)-1)&amp;CHAR(10)&amp;INDEX(总课程表!$A:$A,MATCH($A72,总课程表!AK:AK,0)-1),"")</f>
        <v/>
      </c>
      <c r="AL72" s="51" t="str">
        <f>IFERROR(INDEX(总课程表!AL:AL,MATCH($A72,总课程表!AL:AL,0)-1)&amp;CHAR(10)&amp;INDEX(总课程表!$A:$A,MATCH($A72,总课程表!AL:AL,0)-1),"")</f>
        <v/>
      </c>
      <c r="AM72" s="49" t="str">
        <f>IFERROR(INDEX(总课程表!AM:AM,MATCH($A72,总课程表!AM:AM,0)-1)&amp;CHAR(10)&amp;INDEX(总课程表!$A:$A,MATCH($A72,总课程表!AM:AM,0)-1),"")</f>
        <v/>
      </c>
      <c r="AN72" s="49" t="str">
        <f>IFERROR(INDEX(总课程表!AN:AN,MATCH($A72,总课程表!AN:AN,0)-1)&amp;CHAR(10)&amp;INDEX(总课程表!$A:$A,MATCH($A72,总课程表!AN:AN,0)-1),"")</f>
        <v/>
      </c>
      <c r="AO72" s="54" t="str">
        <f>IFERROR(INDEX(总课程表!AO:AO,MATCH($A72,总课程表!AO:AO,0)-1)&amp;CHAR(10)&amp;INDEX(总课程表!$A:$A,MATCH($A72,总课程表!AO:AO,0)-1),"")</f>
        <v/>
      </c>
      <c r="AQ72" s="35" t="b">
        <f t="array" aca="1" ref="AQ72" ca="1">SUMPRODUCT((B72:AO72=教师总表0!B72:AO72)*1)=40</f>
        <v>1</v>
      </c>
      <c r="AR72" s="56" t="str">
        <f t="shared" si="3"/>
        <v>陶文仙</v>
      </c>
      <c r="AS72" s="56" t="str">
        <f t="shared" si="3"/>
        <v>陶文仙</v>
      </c>
      <c r="AT72" s="56" t="str">
        <f t="shared" si="3"/>
        <v>陶文仙</v>
      </c>
      <c r="AU72" s="56" t="str">
        <f t="shared" si="3"/>
        <v>陶文仙</v>
      </c>
      <c r="AV72" s="56" t="str">
        <f t="shared" si="3"/>
        <v>陶文仙</v>
      </c>
    </row>
    <row r="73" spans="1:48" ht="22.6" customHeight="1" x14ac:dyDescent="0.15">
      <c r="A73" s="20" t="str">
        <f>教师安排!AI71</f>
        <v>屠建林</v>
      </c>
      <c r="B73" s="48" t="str">
        <f ca="1">IFERROR(INDEX(总课程表!B:B,MATCH($A73,总课程表!B:B,0)-1)&amp;CHAR(10)&amp;INDEX(总课程表!$A:$A,MATCH($A73,总课程表!B:B,0)-1),"")</f>
        <v/>
      </c>
      <c r="C73" s="49" t="str">
        <f>IFERROR(INDEX(总课程表!C:C,MATCH($A73,总课程表!C:C,0)-1)&amp;CHAR(10)&amp;INDEX(总课程表!$A:$A,MATCH($A73,总课程表!C:C,0)-1),"")</f>
        <v/>
      </c>
      <c r="D73" s="49" t="str">
        <f>IFERROR(INDEX(总课程表!D:D,MATCH($A73,总课程表!D:D,0)-1)&amp;CHAR(10)&amp;INDEX(总课程表!$A:$A,MATCH($A73,总课程表!D:D,0)-1),"")</f>
        <v/>
      </c>
      <c r="E73" s="50" t="str">
        <f>IFERROR(INDEX(总课程表!E:E,MATCH($A73,总课程表!E:E,0)-1)&amp;CHAR(10)&amp;INDEX(总课程表!$A:$A,MATCH($A73,总课程表!E:E,0)-1),"")</f>
        <v/>
      </c>
      <c r="F73" s="51" t="str">
        <f>IFERROR(INDEX(总课程表!F:F,MATCH($A73,总课程表!F:F,0)-1)&amp;CHAR(10)&amp;INDEX(总课程表!$A:$A,MATCH($A73,总课程表!F:F,0)-1),"")</f>
        <v/>
      </c>
      <c r="G73" s="49" t="str">
        <f>IFERROR(INDEX(总课程表!G:G,MATCH($A73,总课程表!G:G,0)-1)&amp;CHAR(10)&amp;INDEX(总课程表!$A:$A,MATCH($A73,总课程表!G:G,0)-1),"")</f>
        <v/>
      </c>
      <c r="H73" s="49" t="str">
        <f>IFERROR(INDEX(总课程表!H:H,MATCH($A73,总课程表!H:H,0)-1)&amp;CHAR(10)&amp;INDEX(总课程表!$A:$A,MATCH($A73,总课程表!H:H,0)-1),"")</f>
        <v>语文
九1</v>
      </c>
      <c r="I73" s="54" t="str">
        <f>IFERROR(INDEX(总课程表!I:I,MATCH($A73,总课程表!I:I,0)-1)&amp;CHAR(10)&amp;INDEX(总课程表!$A:$A,MATCH($A73,总课程表!I:I,0)-1),"")</f>
        <v/>
      </c>
      <c r="J73" s="51" t="str">
        <f ca="1">IFERROR(INDEX(总课程表!J:J,MATCH($A73,总课程表!J:J,0)-1)&amp;CHAR(10)&amp;INDEX(总课程表!$A:$A,MATCH($A73,总课程表!J:J,0)-1),"")</f>
        <v>语文
九1</v>
      </c>
      <c r="K73" s="49" t="str">
        <f>IFERROR(INDEX(总课程表!K:K,MATCH($A73,总课程表!K:K,0)-1)&amp;CHAR(10)&amp;INDEX(总课程表!$A:$A,MATCH($A73,总课程表!K:K,0)-1),"")</f>
        <v/>
      </c>
      <c r="L73" s="49" t="str">
        <f>IFERROR(INDEX(总课程表!L:L,MATCH($A73,总课程表!L:L,0)-1)&amp;CHAR(10)&amp;INDEX(总课程表!$A:$A,MATCH($A73,总课程表!L:L,0)-1),"")</f>
        <v/>
      </c>
      <c r="M73" s="50" t="str">
        <f>IFERROR(INDEX(总课程表!M:M,MATCH($A73,总课程表!M:M,0)-1)&amp;CHAR(10)&amp;INDEX(总课程表!$A:$A,MATCH($A73,总课程表!M:M,0)-1),"")</f>
        <v/>
      </c>
      <c r="N73" s="51" t="str">
        <f>IFERROR(INDEX(总课程表!N:N,MATCH($A73,总课程表!N:N,0)-1)&amp;CHAR(10)&amp;INDEX(总课程表!$A:$A,MATCH($A73,总课程表!N:N,0)-1),"")</f>
        <v/>
      </c>
      <c r="O73" s="49" t="str">
        <f>IFERROR(INDEX(总课程表!O:O,MATCH($A73,总课程表!O:O,0)-1)&amp;CHAR(10)&amp;INDEX(总课程表!$A:$A,MATCH($A73,总课程表!O:O,0)-1),"")</f>
        <v/>
      </c>
      <c r="P73" s="49" t="str">
        <f>IFERROR(INDEX(总课程表!P:P,MATCH($A73,总课程表!P:P,0)-1)&amp;CHAR(10)&amp;INDEX(总课程表!$A:$A,MATCH($A73,总课程表!P:P,0)-1),"")</f>
        <v/>
      </c>
      <c r="Q73" s="54" t="str">
        <f>IFERROR(INDEX(总课程表!Q:Q,MATCH($A73,总课程表!Q:Q,0)-1)&amp;CHAR(10)&amp;INDEX(总课程表!$A:$A,MATCH($A73,总课程表!Q:Q,0)-1),"")</f>
        <v/>
      </c>
      <c r="R73" s="51" t="str">
        <f ca="1">IFERROR(INDEX(总课程表!R:R,MATCH($A73,总课程表!R:R,0)-1)&amp;CHAR(10)&amp;INDEX(总课程表!$A:$A,MATCH($A73,总课程表!R:R,0)-1),"")</f>
        <v>语文
九1</v>
      </c>
      <c r="S73" s="49" t="str">
        <f>IFERROR(INDEX(总课程表!S:S,MATCH($A73,总课程表!S:S,0)-1)&amp;CHAR(10)&amp;INDEX(总课程表!$A:$A,MATCH($A73,总课程表!S:S,0)-1),"")</f>
        <v/>
      </c>
      <c r="T73" s="49" t="str">
        <f>IFERROR(INDEX(总课程表!T:T,MATCH($A73,总课程表!T:T,0)-1)&amp;CHAR(10)&amp;INDEX(总课程表!$A:$A,MATCH($A73,总课程表!T:T,0)-1),"")</f>
        <v/>
      </c>
      <c r="U73" s="50" t="str">
        <f>IFERROR(INDEX(总课程表!U:U,MATCH($A73,总课程表!U:U,0)-1)&amp;CHAR(10)&amp;INDEX(总课程表!$A:$A,MATCH($A73,总课程表!U:U,0)-1),"")</f>
        <v/>
      </c>
      <c r="V73" s="51" t="str">
        <f>IFERROR(INDEX(总课程表!V:V,MATCH($A73,总课程表!V:V,0)-1)&amp;CHAR(10)&amp;INDEX(总课程表!$A:$A,MATCH($A73,总课程表!V:V,0)-1),"")</f>
        <v/>
      </c>
      <c r="W73" s="49" t="str">
        <f>IFERROR(INDEX(总课程表!W:W,MATCH($A73,总课程表!W:W,0)-1)&amp;CHAR(10)&amp;INDEX(总课程表!$A:$A,MATCH($A73,总课程表!W:W,0)-1),"")</f>
        <v/>
      </c>
      <c r="X73" s="49" t="str">
        <f t="array" ref="X73">IFERROR(IF(OR(A73=走班课),"选修",INDEX(总课程表!X:X,MATCH($A73,总课程表!X:X,0)-1)&amp;CHAR(10)&amp;INDEX(总课程表!$A:$A,MATCH($A73,总课程表!X:X,0)-1)),"")</f>
        <v/>
      </c>
      <c r="Y73" s="54" t="str">
        <f>IFERROR(INDEX(总课程表!Y:Y,MATCH($A73,总课程表!Y:Y,0)-1)&amp;CHAR(10)&amp;INDEX(总课程表!$A:$A,MATCH($A73,总课程表!Y:Y,0)-1),"")</f>
        <v/>
      </c>
      <c r="Z73" s="51" t="str">
        <f ca="1">IFERROR(INDEX(总课程表!Z:Z,MATCH($A73,总课程表!Z:Z,0)-1)&amp;CHAR(10)&amp;INDEX(总课程表!$A:$A,MATCH($A73,总课程表!Z:Z,0)-1),"")</f>
        <v/>
      </c>
      <c r="AA73" s="49" t="str">
        <f>IFERROR(INDEX(总课程表!AA:AA,MATCH($A73,总课程表!AA:AA,0)-1)&amp;CHAR(10)&amp;INDEX(总课程表!$A:$A,MATCH($A73,总课程表!AA:AA,0)-1),"")</f>
        <v/>
      </c>
      <c r="AB73" s="49" t="str">
        <f>IFERROR(INDEX(总课程表!AB:AB,MATCH($A73,总课程表!AB:AB,0)-1)&amp;CHAR(10)&amp;INDEX(总课程表!$A:$A,MATCH($A73,总课程表!AB:AB,0)-1),"")</f>
        <v>语文
九1</v>
      </c>
      <c r="AC73" s="50" t="str">
        <f>IFERROR(INDEX(总课程表!AC:AC,MATCH($A73,总课程表!AC:AC,0)-1)&amp;CHAR(10)&amp;INDEX(总课程表!$A:$A,MATCH($A73,总课程表!AC:AC,0)-1),"")</f>
        <v/>
      </c>
      <c r="AD73" s="51" t="str">
        <f>IFERROR(INDEX(总课程表!AD:AD,MATCH($A73,总课程表!AD:AD,0)-1)&amp;CHAR(10)&amp;INDEX(总课程表!$A:$A,MATCH($A73,总课程表!AD:AD,0)-1),"")</f>
        <v/>
      </c>
      <c r="AE73" s="49" t="str">
        <f>IFERROR(INDEX(总课程表!AE:AE,MATCH($A73,总课程表!AE:AE,0)-1)&amp;CHAR(10)&amp;INDEX(总课程表!$A:$A,MATCH($A73,总课程表!AE:AE,0)-1),"")</f>
        <v/>
      </c>
      <c r="AF73" s="49" t="str">
        <f>IFERROR(INDEX(总课程表!AF:AF,MATCH($A73,总课程表!AF:AF,0)-1)&amp;CHAR(10)&amp;INDEX(总课程表!$A:$A,MATCH($A73,总课程表!AF:AF,0)-1),"")</f>
        <v/>
      </c>
      <c r="AG73" s="54" t="str">
        <f>IFERROR(INDEX(总课程表!AG:AG,MATCH($A73,总课程表!AG:AG,0)-1)&amp;CHAR(10)&amp;INDEX(总课程表!$A:$A,MATCH($A73,总课程表!AG:AG,0)-1),"")</f>
        <v/>
      </c>
      <c r="AH73" s="51" t="str">
        <f ca="1">IFERROR(INDEX(总课程表!AH:AH,MATCH($A73,总课程表!AH:AH,0)-1)&amp;CHAR(10)&amp;INDEX(总课程表!$A:$A,MATCH($A73,总课程表!AH:AH,0)-1),"")</f>
        <v/>
      </c>
      <c r="AI73" s="49" t="str">
        <f>IFERROR(INDEX(总课程表!AI:AI,MATCH($A73,总课程表!AI:AI,0)-1)&amp;CHAR(10)&amp;INDEX(总课程表!$A:$A,MATCH($A73,总课程表!AI:AI,0)-1),"")</f>
        <v/>
      </c>
      <c r="AJ73" s="49" t="str">
        <f>IFERROR(INDEX(总课程表!AJ:AJ,MATCH($A73,总课程表!AJ:AJ,0)-1)&amp;CHAR(10)&amp;INDEX(总课程表!$A:$A,MATCH($A73,总课程表!AJ:AJ,0)-1),"")</f>
        <v/>
      </c>
      <c r="AK73" s="50" t="str">
        <f>IFERROR(INDEX(总课程表!AK:AK,MATCH($A73,总课程表!AK:AK,0)-1)&amp;CHAR(10)&amp;INDEX(总课程表!$A:$A,MATCH($A73,总课程表!AK:AK,0)-1),"")</f>
        <v/>
      </c>
      <c r="AL73" s="51" t="str">
        <f>IFERROR(INDEX(总课程表!AL:AL,MATCH($A73,总课程表!AL:AL,0)-1)&amp;CHAR(10)&amp;INDEX(总课程表!$A:$A,MATCH($A73,总课程表!AL:AL,0)-1),"")</f>
        <v/>
      </c>
      <c r="AM73" s="49" t="str">
        <f>IFERROR(INDEX(总课程表!AM:AM,MATCH($A73,总课程表!AM:AM,0)-1)&amp;CHAR(10)&amp;INDEX(总课程表!$A:$A,MATCH($A73,总课程表!AM:AM,0)-1),"")</f>
        <v/>
      </c>
      <c r="AN73" s="49" t="str">
        <f>IFERROR(INDEX(总课程表!AN:AN,MATCH($A73,总课程表!AN:AN,0)-1)&amp;CHAR(10)&amp;INDEX(总课程表!$A:$A,MATCH($A73,总课程表!AN:AN,0)-1),"")</f>
        <v>语文
九1</v>
      </c>
      <c r="AO73" s="54" t="str">
        <f>IFERROR(INDEX(总课程表!AO:AO,MATCH($A73,总课程表!AO:AO,0)-1)&amp;CHAR(10)&amp;INDEX(总课程表!$A:$A,MATCH($A73,总课程表!AO:AO,0)-1),"")</f>
        <v/>
      </c>
      <c r="AQ73" s="35" t="b">
        <f t="array" aca="1" ref="AQ73" ca="1">SUMPRODUCT((B73:AO73=教师总表0!B73:AO73)*1)=40</f>
        <v>1</v>
      </c>
      <c r="AR73" s="56" t="str">
        <f t="shared" si="3"/>
        <v>屠建林</v>
      </c>
      <c r="AS73" s="56" t="str">
        <f t="shared" si="3"/>
        <v>屠建林</v>
      </c>
      <c r="AT73" s="56" t="str">
        <f t="shared" si="3"/>
        <v>屠建林</v>
      </c>
      <c r="AU73" s="56" t="str">
        <f t="shared" si="3"/>
        <v>屠建林</v>
      </c>
      <c r="AV73" s="56" t="str">
        <f t="shared" si="3"/>
        <v>屠建林</v>
      </c>
    </row>
    <row r="74" spans="1:48" ht="22.6" customHeight="1" x14ac:dyDescent="0.15">
      <c r="A74" s="20" t="str">
        <f>教师安排!AI72</f>
        <v>万媛</v>
      </c>
      <c r="B74" s="48" t="str">
        <f ca="1">IFERROR(INDEX(总课程表!B:B,MATCH($A74,总课程表!B:B,0)-1)&amp;CHAR(10)&amp;INDEX(总课程表!$A:$A,MATCH($A74,总课程表!B:B,0)-1),"")</f>
        <v/>
      </c>
      <c r="C74" s="49" t="str">
        <f>IFERROR(INDEX(总课程表!C:C,MATCH($A74,总课程表!C:C,0)-1)&amp;CHAR(10)&amp;INDEX(总课程表!$A:$A,MATCH($A74,总课程表!C:C,0)-1),"")</f>
        <v/>
      </c>
      <c r="D74" s="49" t="str">
        <f>IFERROR(INDEX(总课程表!D:D,MATCH($A74,总课程表!D:D,0)-1)&amp;CHAR(10)&amp;INDEX(总课程表!$A:$A,MATCH($A74,总课程表!D:D,0)-1),"")</f>
        <v/>
      </c>
      <c r="E74" s="50" t="str">
        <f>IFERROR(INDEX(总课程表!E:E,MATCH($A74,总课程表!E:E,0)-1)&amp;CHAR(10)&amp;INDEX(总课程表!$A:$A,MATCH($A74,总课程表!E:E,0)-1),"")</f>
        <v/>
      </c>
      <c r="F74" s="51" t="str">
        <f>IFERROR(INDEX(总课程表!F:F,MATCH($A74,总课程表!F:F,0)-1)&amp;CHAR(10)&amp;INDEX(总课程表!$A:$A,MATCH($A74,总课程表!F:F,0)-1),"")</f>
        <v/>
      </c>
      <c r="G74" s="49" t="str">
        <f>IFERROR(INDEX(总课程表!G:G,MATCH($A74,总课程表!G:G,0)-1)&amp;CHAR(10)&amp;INDEX(总课程表!$A:$A,MATCH($A74,总课程表!G:G,0)-1),"")</f>
        <v/>
      </c>
      <c r="H74" s="49" t="str">
        <f>IFERROR(INDEX(总课程表!H:H,MATCH($A74,总课程表!H:H,0)-1)&amp;CHAR(10)&amp;INDEX(总课程表!$A:$A,MATCH($A74,总课程表!H:H,0)-1),"")</f>
        <v/>
      </c>
      <c r="I74" s="54" t="str">
        <f>IFERROR(INDEX(总课程表!I:I,MATCH($A74,总课程表!I:I,0)-1)&amp;CHAR(10)&amp;INDEX(总课程表!$A:$A,MATCH($A74,总课程表!I:I,0)-1),"")</f>
        <v/>
      </c>
      <c r="J74" s="51" t="str">
        <f ca="1">IFERROR(INDEX(总课程表!J:J,MATCH($A74,总课程表!J:J,0)-1)&amp;CHAR(10)&amp;INDEX(总课程表!$A:$A,MATCH($A74,总课程表!J:J,0)-1),"")</f>
        <v/>
      </c>
      <c r="K74" s="49" t="str">
        <f>IFERROR(INDEX(总课程表!K:K,MATCH($A74,总课程表!K:K,0)-1)&amp;CHAR(10)&amp;INDEX(总课程表!$A:$A,MATCH($A74,总课程表!K:K,0)-1),"")</f>
        <v/>
      </c>
      <c r="L74" s="49" t="str">
        <f>IFERROR(INDEX(总课程表!L:L,MATCH($A74,总课程表!L:L,0)-1)&amp;CHAR(10)&amp;INDEX(总课程表!$A:$A,MATCH($A74,总课程表!L:L,0)-1),"")</f>
        <v/>
      </c>
      <c r="M74" s="50" t="str">
        <f>IFERROR(INDEX(总课程表!M:M,MATCH($A74,总课程表!M:M,0)-1)&amp;CHAR(10)&amp;INDEX(总课程表!$A:$A,MATCH($A74,总课程表!M:M,0)-1),"")</f>
        <v/>
      </c>
      <c r="N74" s="51" t="str">
        <f>IFERROR(INDEX(总课程表!N:N,MATCH($A74,总课程表!N:N,0)-1)&amp;CHAR(10)&amp;INDEX(总课程表!$A:$A,MATCH($A74,总课程表!N:N,0)-1),"")</f>
        <v/>
      </c>
      <c r="O74" s="49" t="str">
        <f>IFERROR(INDEX(总课程表!O:O,MATCH($A74,总课程表!O:O,0)-1)&amp;CHAR(10)&amp;INDEX(总课程表!$A:$A,MATCH($A74,总课程表!O:O,0)-1),"")</f>
        <v/>
      </c>
      <c r="P74" s="49" t="str">
        <f>IFERROR(INDEX(总课程表!P:P,MATCH($A74,总课程表!P:P,0)-1)&amp;CHAR(10)&amp;INDEX(总课程表!$A:$A,MATCH($A74,总课程表!P:P,0)-1),"")</f>
        <v/>
      </c>
      <c r="Q74" s="54" t="str">
        <f>IFERROR(INDEX(总课程表!Q:Q,MATCH($A74,总课程表!Q:Q,0)-1)&amp;CHAR(10)&amp;INDEX(总课程表!$A:$A,MATCH($A74,总课程表!Q:Q,0)-1),"")</f>
        <v/>
      </c>
      <c r="R74" s="51" t="str">
        <f ca="1">IFERROR(INDEX(总课程表!R:R,MATCH($A74,总课程表!R:R,0)-1)&amp;CHAR(10)&amp;INDEX(总课程表!$A:$A,MATCH($A74,总课程表!R:R,0)-1),"")</f>
        <v/>
      </c>
      <c r="S74" s="49" t="str">
        <f>IFERROR(INDEX(总课程表!S:S,MATCH($A74,总课程表!S:S,0)-1)&amp;CHAR(10)&amp;INDEX(总课程表!$A:$A,MATCH($A74,总课程表!S:S,0)-1),"")</f>
        <v/>
      </c>
      <c r="T74" s="49" t="str">
        <f>IFERROR(INDEX(总课程表!T:T,MATCH($A74,总课程表!T:T,0)-1)&amp;CHAR(10)&amp;INDEX(总课程表!$A:$A,MATCH($A74,总课程表!T:T,0)-1),"")</f>
        <v/>
      </c>
      <c r="U74" s="50" t="str">
        <f>IFERROR(INDEX(总课程表!U:U,MATCH($A74,总课程表!U:U,0)-1)&amp;CHAR(10)&amp;INDEX(总课程表!$A:$A,MATCH($A74,总课程表!U:U,0)-1),"")</f>
        <v/>
      </c>
      <c r="V74" s="51" t="str">
        <f>IFERROR(INDEX(总课程表!V:V,MATCH($A74,总课程表!V:V,0)-1)&amp;CHAR(10)&amp;INDEX(总课程表!$A:$A,MATCH($A74,总课程表!V:V,0)-1),"")</f>
        <v/>
      </c>
      <c r="W74" s="49" t="str">
        <f>IFERROR(INDEX(总课程表!W:W,MATCH($A74,总课程表!W:W,0)-1)&amp;CHAR(10)&amp;INDEX(总课程表!$A:$A,MATCH($A74,总课程表!W:W,0)-1),"")</f>
        <v/>
      </c>
      <c r="X74" s="49" t="str">
        <f t="array" ref="X74">IFERROR(IF(OR(A74=走班课),"选修",INDEX(总课程表!X:X,MATCH($A74,总课程表!X:X,0)-1)&amp;CHAR(10)&amp;INDEX(总课程表!$A:$A,MATCH($A74,总课程表!X:X,0)-1)),"")</f>
        <v/>
      </c>
      <c r="Y74" s="54" t="str">
        <f>IFERROR(INDEX(总课程表!Y:Y,MATCH($A74,总课程表!Y:Y,0)-1)&amp;CHAR(10)&amp;INDEX(总课程表!$A:$A,MATCH($A74,总课程表!Y:Y,0)-1),"")</f>
        <v/>
      </c>
      <c r="Z74" s="51" t="str">
        <f ca="1">IFERROR(INDEX(总课程表!Z:Z,MATCH($A74,总课程表!Z:Z,0)-1)&amp;CHAR(10)&amp;INDEX(总课程表!$A:$A,MATCH($A74,总课程表!Z:Z,0)-1),"")</f>
        <v/>
      </c>
      <c r="AA74" s="49" t="str">
        <f>IFERROR(INDEX(总课程表!AA:AA,MATCH($A74,总课程表!AA:AA,0)-1)&amp;CHAR(10)&amp;INDEX(总课程表!$A:$A,MATCH($A74,总课程表!AA:AA,0)-1),"")</f>
        <v/>
      </c>
      <c r="AB74" s="49" t="str">
        <f>IFERROR(INDEX(总课程表!AB:AB,MATCH($A74,总课程表!AB:AB,0)-1)&amp;CHAR(10)&amp;INDEX(总课程表!$A:$A,MATCH($A74,总课程表!AB:AB,0)-1),"")</f>
        <v/>
      </c>
      <c r="AC74" s="50" t="str">
        <f>IFERROR(INDEX(总课程表!AC:AC,MATCH($A74,总课程表!AC:AC,0)-1)&amp;CHAR(10)&amp;INDEX(总课程表!$A:$A,MATCH($A74,总课程表!AC:AC,0)-1),"")</f>
        <v/>
      </c>
      <c r="AD74" s="51" t="str">
        <f>IFERROR(INDEX(总课程表!AD:AD,MATCH($A74,总课程表!AD:AD,0)-1)&amp;CHAR(10)&amp;INDEX(总课程表!$A:$A,MATCH($A74,总课程表!AD:AD,0)-1),"")</f>
        <v/>
      </c>
      <c r="AE74" s="49" t="str">
        <f>IFERROR(INDEX(总课程表!AE:AE,MATCH($A74,总课程表!AE:AE,0)-1)&amp;CHAR(10)&amp;INDEX(总课程表!$A:$A,MATCH($A74,总课程表!AE:AE,0)-1),"")</f>
        <v/>
      </c>
      <c r="AF74" s="49" t="str">
        <f>IFERROR(INDEX(总课程表!AF:AF,MATCH($A74,总课程表!AF:AF,0)-1)&amp;CHAR(10)&amp;INDEX(总课程表!$A:$A,MATCH($A74,总课程表!AF:AF,0)-1),"")</f>
        <v/>
      </c>
      <c r="AG74" s="54" t="str">
        <f>IFERROR(INDEX(总课程表!AG:AG,MATCH($A74,总课程表!AG:AG,0)-1)&amp;CHAR(10)&amp;INDEX(总课程表!$A:$A,MATCH($A74,总课程表!AG:AG,0)-1),"")</f>
        <v/>
      </c>
      <c r="AH74" s="51" t="str">
        <f ca="1">IFERROR(INDEX(总课程表!AH:AH,MATCH($A74,总课程表!AH:AH,0)-1)&amp;CHAR(10)&amp;INDEX(总课程表!$A:$A,MATCH($A74,总课程表!AH:AH,0)-1),"")</f>
        <v/>
      </c>
      <c r="AI74" s="49" t="str">
        <f>IFERROR(INDEX(总课程表!AI:AI,MATCH($A74,总课程表!AI:AI,0)-1)&amp;CHAR(10)&amp;INDEX(总课程表!$A:$A,MATCH($A74,总课程表!AI:AI,0)-1),"")</f>
        <v/>
      </c>
      <c r="AJ74" s="49" t="str">
        <f>IFERROR(INDEX(总课程表!AJ:AJ,MATCH($A74,总课程表!AJ:AJ,0)-1)&amp;CHAR(10)&amp;INDEX(总课程表!$A:$A,MATCH($A74,总课程表!AJ:AJ,0)-1),"")</f>
        <v/>
      </c>
      <c r="AK74" s="50" t="str">
        <f>IFERROR(INDEX(总课程表!AK:AK,MATCH($A74,总课程表!AK:AK,0)-1)&amp;CHAR(10)&amp;INDEX(总课程表!$A:$A,MATCH($A74,总课程表!AK:AK,0)-1),"")</f>
        <v/>
      </c>
      <c r="AL74" s="51" t="str">
        <f>IFERROR(INDEX(总课程表!AL:AL,MATCH($A74,总课程表!AL:AL,0)-1)&amp;CHAR(10)&amp;INDEX(总课程表!$A:$A,MATCH($A74,总课程表!AL:AL,0)-1),"")</f>
        <v/>
      </c>
      <c r="AM74" s="49" t="str">
        <f>IFERROR(INDEX(总课程表!AM:AM,MATCH($A74,总课程表!AM:AM,0)-1)&amp;CHAR(10)&amp;INDEX(总课程表!$A:$A,MATCH($A74,总课程表!AM:AM,0)-1),"")</f>
        <v/>
      </c>
      <c r="AN74" s="49" t="str">
        <f>IFERROR(INDEX(总课程表!AN:AN,MATCH($A74,总课程表!AN:AN,0)-1)&amp;CHAR(10)&amp;INDEX(总课程表!$A:$A,MATCH($A74,总课程表!AN:AN,0)-1),"")</f>
        <v/>
      </c>
      <c r="AO74" s="54" t="str">
        <f>IFERROR(INDEX(总课程表!AO:AO,MATCH($A74,总课程表!AO:AO,0)-1)&amp;CHAR(10)&amp;INDEX(总课程表!$A:$A,MATCH($A74,总课程表!AO:AO,0)-1),"")</f>
        <v/>
      </c>
      <c r="AQ74" s="35" t="b">
        <f t="array" aca="1" ref="AQ74" ca="1">SUMPRODUCT((B74:AO74=教师总表0!B74:AO74)*1)=40</f>
        <v>1</v>
      </c>
      <c r="AR74" s="56" t="str">
        <f t="shared" si="3"/>
        <v>万媛</v>
      </c>
      <c r="AS74" s="56" t="str">
        <f t="shared" si="3"/>
        <v>万媛</v>
      </c>
      <c r="AT74" s="56" t="str">
        <f t="shared" si="3"/>
        <v>万媛</v>
      </c>
      <c r="AU74" s="56" t="str">
        <f t="shared" si="3"/>
        <v>万媛</v>
      </c>
      <c r="AV74" s="56" t="str">
        <f t="shared" si="3"/>
        <v>万媛</v>
      </c>
    </row>
    <row r="75" spans="1:48" ht="22.6" customHeight="1" x14ac:dyDescent="0.15">
      <c r="A75" s="20" t="str">
        <f>教师安排!AI73</f>
        <v>万振贤</v>
      </c>
      <c r="B75" s="48" t="str">
        <f ca="1">IFERROR(INDEX(总课程表!B:B,MATCH($A75,总课程表!B:B,0)-1)&amp;CHAR(10)&amp;INDEX(总课程表!$A:$A,MATCH($A75,总课程表!B:B,0)-1),"")</f>
        <v/>
      </c>
      <c r="C75" s="49" t="str">
        <f>IFERROR(INDEX(总课程表!C:C,MATCH($A75,总课程表!C:C,0)-1)&amp;CHAR(10)&amp;INDEX(总课程表!$A:$A,MATCH($A75,总课程表!C:C,0)-1),"")</f>
        <v/>
      </c>
      <c r="D75" s="49" t="str">
        <f>IFERROR(INDEX(总课程表!D:D,MATCH($A75,总课程表!D:D,0)-1)&amp;CHAR(10)&amp;INDEX(总课程表!$A:$A,MATCH($A75,总课程表!D:D,0)-1),"")</f>
        <v/>
      </c>
      <c r="E75" s="50" t="str">
        <f>IFERROR(INDEX(总课程表!E:E,MATCH($A75,总课程表!E:E,0)-1)&amp;CHAR(10)&amp;INDEX(总课程表!$A:$A,MATCH($A75,总课程表!E:E,0)-1),"")</f>
        <v>综实2
九5</v>
      </c>
      <c r="F75" s="51" t="str">
        <f>IFERROR(INDEX(总课程表!F:F,MATCH($A75,总课程表!F:F,0)-1)&amp;CHAR(10)&amp;INDEX(总课程表!$A:$A,MATCH($A75,总课程表!F:F,0)-1),"")</f>
        <v/>
      </c>
      <c r="G75" s="49" t="str">
        <f>IFERROR(INDEX(总课程表!G:G,MATCH($A75,总课程表!G:G,0)-1)&amp;CHAR(10)&amp;INDEX(总课程表!$A:$A,MATCH($A75,总课程表!G:G,0)-1),"")</f>
        <v/>
      </c>
      <c r="H75" s="49" t="str">
        <f>IFERROR(INDEX(总课程表!H:H,MATCH($A75,总课程表!H:H,0)-1)&amp;CHAR(10)&amp;INDEX(总课程表!$A:$A,MATCH($A75,总课程表!H:H,0)-1),"")</f>
        <v/>
      </c>
      <c r="I75" s="54" t="str">
        <f>IFERROR(INDEX(总课程表!I:I,MATCH($A75,总课程表!I:I,0)-1)&amp;CHAR(10)&amp;INDEX(总课程表!$A:$A,MATCH($A75,总课程表!I:I,0)-1),"")</f>
        <v>化学
九5</v>
      </c>
      <c r="J75" s="51" t="str">
        <f ca="1">IFERROR(INDEX(总课程表!J:J,MATCH($A75,总课程表!J:J,0)-1)&amp;CHAR(10)&amp;INDEX(总课程表!$A:$A,MATCH($A75,总课程表!J:J,0)-1),"")</f>
        <v/>
      </c>
      <c r="K75" s="49" t="str">
        <f>IFERROR(INDEX(总课程表!K:K,MATCH($A75,总课程表!K:K,0)-1)&amp;CHAR(10)&amp;INDEX(总课程表!$A:$A,MATCH($A75,总课程表!K:K,0)-1),"")</f>
        <v/>
      </c>
      <c r="L75" s="49" t="str">
        <f>IFERROR(INDEX(总课程表!L:L,MATCH($A75,总课程表!L:L,0)-1)&amp;CHAR(10)&amp;INDEX(总课程表!$A:$A,MATCH($A75,总课程表!L:L,0)-1),"")</f>
        <v/>
      </c>
      <c r="M75" s="50" t="str">
        <f>IFERROR(INDEX(总课程表!M:M,MATCH($A75,总课程表!M:M,0)-1)&amp;CHAR(10)&amp;INDEX(总课程表!$A:$A,MATCH($A75,总课程表!M:M,0)-1),"")</f>
        <v/>
      </c>
      <c r="N75" s="51" t="str">
        <f>IFERROR(INDEX(总课程表!N:N,MATCH($A75,总课程表!N:N,0)-1)&amp;CHAR(10)&amp;INDEX(总课程表!$A:$A,MATCH($A75,总课程表!N:N,0)-1),"")</f>
        <v>化学
九5</v>
      </c>
      <c r="O75" s="49" t="str">
        <f>IFERROR(INDEX(总课程表!O:O,MATCH($A75,总课程表!O:O,0)-1)&amp;CHAR(10)&amp;INDEX(总课程表!$A:$A,MATCH($A75,总课程表!O:O,0)-1),"")</f>
        <v/>
      </c>
      <c r="P75" s="49" t="str">
        <f>IFERROR(INDEX(总课程表!P:P,MATCH($A75,总课程表!P:P,0)-1)&amp;CHAR(10)&amp;INDEX(总课程表!$A:$A,MATCH($A75,总课程表!P:P,0)-1),"")</f>
        <v/>
      </c>
      <c r="Q75" s="54" t="str">
        <f>IFERROR(INDEX(总课程表!Q:Q,MATCH($A75,总课程表!Q:Q,0)-1)&amp;CHAR(10)&amp;INDEX(总课程表!$A:$A,MATCH($A75,总课程表!Q:Q,0)-1),"")</f>
        <v/>
      </c>
      <c r="R75" s="51" t="str">
        <f ca="1">IFERROR(INDEX(总课程表!R:R,MATCH($A75,总课程表!R:R,0)-1)&amp;CHAR(10)&amp;INDEX(总课程表!$A:$A,MATCH($A75,总课程表!R:R,0)-1),"")</f>
        <v/>
      </c>
      <c r="S75" s="49" t="str">
        <f>IFERROR(INDEX(总课程表!S:S,MATCH($A75,总课程表!S:S,0)-1)&amp;CHAR(10)&amp;INDEX(总课程表!$A:$A,MATCH($A75,总课程表!S:S,0)-1),"")</f>
        <v/>
      </c>
      <c r="T75" s="49" t="str">
        <f>IFERROR(INDEX(总课程表!T:T,MATCH($A75,总课程表!T:T,0)-1)&amp;CHAR(10)&amp;INDEX(总课程表!$A:$A,MATCH($A75,总课程表!T:T,0)-1),"")</f>
        <v/>
      </c>
      <c r="U75" s="50" t="str">
        <f>IFERROR(INDEX(总课程表!U:U,MATCH($A75,总课程表!U:U,0)-1)&amp;CHAR(10)&amp;INDEX(总课程表!$A:$A,MATCH($A75,总课程表!U:U,0)-1),"")</f>
        <v>生物
七3</v>
      </c>
      <c r="V75" s="51" t="str">
        <f>IFERROR(INDEX(总课程表!V:V,MATCH($A75,总课程表!V:V,0)-1)&amp;CHAR(10)&amp;INDEX(总课程表!$A:$A,MATCH($A75,总课程表!V:V,0)-1),"")</f>
        <v/>
      </c>
      <c r="W75" s="49" t="str">
        <f>IFERROR(INDEX(总课程表!W:W,MATCH($A75,总课程表!W:W,0)-1)&amp;CHAR(10)&amp;INDEX(总课程表!$A:$A,MATCH($A75,总课程表!W:W,0)-1),"")</f>
        <v/>
      </c>
      <c r="X75" s="49" t="str">
        <f t="array" ref="X75">IFERROR(IF(OR(A75=走班课),"选修",INDEX(总课程表!X:X,MATCH($A75,总课程表!X:X,0)-1)&amp;CHAR(10)&amp;INDEX(总课程表!$A:$A,MATCH($A75,总课程表!X:X,0)-1)),"")</f>
        <v/>
      </c>
      <c r="Y75" s="54" t="str">
        <f>IFERROR(INDEX(总课程表!Y:Y,MATCH($A75,总课程表!Y:Y,0)-1)&amp;CHAR(10)&amp;INDEX(总课程表!$A:$A,MATCH($A75,总课程表!Y:Y,0)-1),"")</f>
        <v>化学
九5</v>
      </c>
      <c r="Z75" s="51" t="str">
        <f ca="1">IFERROR(INDEX(总课程表!Z:Z,MATCH($A75,总课程表!Z:Z,0)-1)&amp;CHAR(10)&amp;INDEX(总课程表!$A:$A,MATCH($A75,总课程表!Z:Z,0)-1),"")</f>
        <v/>
      </c>
      <c r="AA75" s="49" t="str">
        <f>IFERROR(INDEX(总课程表!AA:AA,MATCH($A75,总课程表!AA:AA,0)-1)&amp;CHAR(10)&amp;INDEX(总课程表!$A:$A,MATCH($A75,总课程表!AA:AA,0)-1),"")</f>
        <v/>
      </c>
      <c r="AB75" s="49" t="str">
        <f>IFERROR(INDEX(总课程表!AB:AB,MATCH($A75,总课程表!AB:AB,0)-1)&amp;CHAR(10)&amp;INDEX(总课程表!$A:$A,MATCH($A75,总课程表!AB:AB,0)-1),"")</f>
        <v/>
      </c>
      <c r="AC75" s="50" t="str">
        <f>IFERROR(INDEX(总课程表!AC:AC,MATCH($A75,总课程表!AC:AC,0)-1)&amp;CHAR(10)&amp;INDEX(总课程表!$A:$A,MATCH($A75,总课程表!AC:AC,0)-1),"")</f>
        <v/>
      </c>
      <c r="AD75" s="51" t="str">
        <f>IFERROR(INDEX(总课程表!AD:AD,MATCH($A75,总课程表!AD:AD,0)-1)&amp;CHAR(10)&amp;INDEX(总课程表!$A:$A,MATCH($A75,总课程表!AD:AD,0)-1),"")</f>
        <v>化学
九5</v>
      </c>
      <c r="AE75" s="49" t="str">
        <f>IFERROR(INDEX(总课程表!AE:AE,MATCH($A75,总课程表!AE:AE,0)-1)&amp;CHAR(10)&amp;INDEX(总课程表!$A:$A,MATCH($A75,总课程表!AE:AE,0)-1),"")</f>
        <v/>
      </c>
      <c r="AF75" s="49" t="str">
        <f>IFERROR(INDEX(总课程表!AF:AF,MATCH($A75,总课程表!AF:AF,0)-1)&amp;CHAR(10)&amp;INDEX(总课程表!$A:$A,MATCH($A75,总课程表!AF:AF,0)-1),"")</f>
        <v>生物
七3</v>
      </c>
      <c r="AG75" s="54" t="str">
        <f>IFERROR(INDEX(总课程表!AG:AG,MATCH($A75,总课程表!AG:AG,0)-1)&amp;CHAR(10)&amp;INDEX(总课程表!$A:$A,MATCH($A75,总课程表!AG:AG,0)-1),"")</f>
        <v/>
      </c>
      <c r="AH75" s="51" t="str">
        <f ca="1">IFERROR(INDEX(总课程表!AH:AH,MATCH($A75,总课程表!AH:AH,0)-1)&amp;CHAR(10)&amp;INDEX(总课程表!$A:$A,MATCH($A75,总课程表!AH:AH,0)-1),"")</f>
        <v/>
      </c>
      <c r="AI75" s="49" t="str">
        <f>IFERROR(INDEX(总课程表!AI:AI,MATCH($A75,总课程表!AI:AI,0)-1)&amp;CHAR(10)&amp;INDEX(总课程表!$A:$A,MATCH($A75,总课程表!AI:AI,0)-1),"")</f>
        <v/>
      </c>
      <c r="AJ75" s="49" t="str">
        <f>IFERROR(INDEX(总课程表!AJ:AJ,MATCH($A75,总课程表!AJ:AJ,0)-1)&amp;CHAR(10)&amp;INDEX(总课程表!$A:$A,MATCH($A75,总课程表!AJ:AJ,0)-1),"")</f>
        <v>化学
九5</v>
      </c>
      <c r="AK75" s="50" t="str">
        <f>IFERROR(INDEX(总课程表!AK:AK,MATCH($A75,总课程表!AK:AK,0)-1)&amp;CHAR(10)&amp;INDEX(总课程表!$A:$A,MATCH($A75,总课程表!AK:AK,0)-1),"")</f>
        <v>生物
七3</v>
      </c>
      <c r="AL75" s="51" t="str">
        <f>IFERROR(INDEX(总课程表!AL:AL,MATCH($A75,总课程表!AL:AL,0)-1)&amp;CHAR(10)&amp;INDEX(总课程表!$A:$A,MATCH($A75,总课程表!AL:AL,0)-1),"")</f>
        <v/>
      </c>
      <c r="AM75" s="49" t="str">
        <f>IFERROR(INDEX(总课程表!AM:AM,MATCH($A75,总课程表!AM:AM,0)-1)&amp;CHAR(10)&amp;INDEX(总课程表!$A:$A,MATCH($A75,总课程表!AM:AM,0)-1),"")</f>
        <v/>
      </c>
      <c r="AN75" s="49" t="str">
        <f>IFERROR(INDEX(总课程表!AN:AN,MATCH($A75,总课程表!AN:AN,0)-1)&amp;CHAR(10)&amp;INDEX(总课程表!$A:$A,MATCH($A75,总课程表!AN:AN,0)-1),"")</f>
        <v/>
      </c>
      <c r="AO75" s="54" t="str">
        <f>IFERROR(INDEX(总课程表!AO:AO,MATCH($A75,总课程表!AO:AO,0)-1)&amp;CHAR(10)&amp;INDEX(总课程表!$A:$A,MATCH($A75,总课程表!AO:AO,0)-1),"")</f>
        <v/>
      </c>
      <c r="AQ75" s="35" t="b">
        <f t="array" aca="1" ref="AQ75" ca="1">SUMPRODUCT((B75:AO75=教师总表0!B75:AO75)*1)=40</f>
        <v>1</v>
      </c>
      <c r="AR75" s="56" t="str">
        <f t="shared" si="3"/>
        <v>万振贤</v>
      </c>
      <c r="AS75" s="56" t="str">
        <f t="shared" si="3"/>
        <v>万振贤</v>
      </c>
      <c r="AT75" s="56" t="str">
        <f t="shared" si="3"/>
        <v>万振贤</v>
      </c>
      <c r="AU75" s="56" t="str">
        <f t="shared" si="3"/>
        <v>万振贤</v>
      </c>
      <c r="AV75" s="56" t="str">
        <f t="shared" si="3"/>
        <v>万振贤</v>
      </c>
    </row>
    <row r="76" spans="1:48" ht="22.6" customHeight="1" x14ac:dyDescent="0.15">
      <c r="A76" s="20" t="str">
        <f>教师安排!AI74</f>
        <v>王春平</v>
      </c>
      <c r="B76" s="48" t="str">
        <f ca="1">IFERROR(INDEX(总课程表!B:B,MATCH($A76,总课程表!B:B,0)-1)&amp;CHAR(10)&amp;INDEX(总课程表!$A:$A,MATCH($A76,总课程表!B:B,0)-1),"")</f>
        <v/>
      </c>
      <c r="C76" s="49" t="str">
        <f>IFERROR(INDEX(总课程表!C:C,MATCH($A76,总课程表!C:C,0)-1)&amp;CHAR(10)&amp;INDEX(总课程表!$A:$A,MATCH($A76,总课程表!C:C,0)-1),"")</f>
        <v/>
      </c>
      <c r="D76" s="49" t="str">
        <f>IFERROR(INDEX(总课程表!D:D,MATCH($A76,总课程表!D:D,0)-1)&amp;CHAR(10)&amp;INDEX(总课程表!$A:$A,MATCH($A76,总课程表!D:D,0)-1),"")</f>
        <v>体育
九4</v>
      </c>
      <c r="E76" s="50" t="str">
        <f>IFERROR(INDEX(总课程表!E:E,MATCH($A76,总课程表!E:E,0)-1)&amp;CHAR(10)&amp;INDEX(总课程表!$A:$A,MATCH($A76,总课程表!E:E,0)-1),"")</f>
        <v>体育
九3</v>
      </c>
      <c r="F76" s="51" t="str">
        <f>IFERROR(INDEX(总课程表!F:F,MATCH($A76,总课程表!F:F,0)-1)&amp;CHAR(10)&amp;INDEX(总课程表!$A:$A,MATCH($A76,总课程表!F:F,0)-1),"")</f>
        <v/>
      </c>
      <c r="G76" s="49" t="str">
        <f>IFERROR(INDEX(总课程表!G:G,MATCH($A76,总课程表!G:G,0)-1)&amp;CHAR(10)&amp;INDEX(总课程表!$A:$A,MATCH($A76,总课程表!G:G,0)-1),"")</f>
        <v>体育
八5</v>
      </c>
      <c r="H76" s="49" t="str">
        <f>IFERROR(INDEX(总课程表!H:H,MATCH($A76,总课程表!H:H,0)-1)&amp;CHAR(10)&amp;INDEX(总课程表!$A:$A,MATCH($A76,总课程表!H:H,0)-1),"")</f>
        <v>体育
九11</v>
      </c>
      <c r="I76" s="54" t="str">
        <f>IFERROR(INDEX(总课程表!I:I,MATCH($A76,总课程表!I:I,0)-1)&amp;CHAR(10)&amp;INDEX(总课程表!$A:$A,MATCH($A76,总课程表!I:I,0)-1),"")</f>
        <v/>
      </c>
      <c r="J76" s="51" t="str">
        <f ca="1">IFERROR(INDEX(总课程表!J:J,MATCH($A76,总课程表!J:J,0)-1)&amp;CHAR(10)&amp;INDEX(总课程表!$A:$A,MATCH($A76,总课程表!J:J,0)-1),"")</f>
        <v/>
      </c>
      <c r="K76" s="49" t="str">
        <f>IFERROR(INDEX(总课程表!K:K,MATCH($A76,总课程表!K:K,0)-1)&amp;CHAR(10)&amp;INDEX(总课程表!$A:$A,MATCH($A76,总课程表!K:K,0)-1),"")</f>
        <v/>
      </c>
      <c r="L76" s="49" t="str">
        <f>IFERROR(INDEX(总课程表!L:L,MATCH($A76,总课程表!L:L,0)-1)&amp;CHAR(10)&amp;INDEX(总课程表!$A:$A,MATCH($A76,总课程表!L:L,0)-1),"")</f>
        <v/>
      </c>
      <c r="M76" s="50" t="str">
        <f>IFERROR(INDEX(总课程表!M:M,MATCH($A76,总课程表!M:M,0)-1)&amp;CHAR(10)&amp;INDEX(总课程表!$A:$A,MATCH($A76,总课程表!M:M,0)-1),"")</f>
        <v/>
      </c>
      <c r="N76" s="51" t="str">
        <f>IFERROR(INDEX(总课程表!N:N,MATCH($A76,总课程表!N:N,0)-1)&amp;CHAR(10)&amp;INDEX(总课程表!$A:$A,MATCH($A76,总课程表!N:N,0)-1),"")</f>
        <v/>
      </c>
      <c r="O76" s="49" t="str">
        <f>IFERROR(INDEX(总课程表!O:O,MATCH($A76,总课程表!O:O,0)-1)&amp;CHAR(10)&amp;INDEX(总课程表!$A:$A,MATCH($A76,总课程表!O:O,0)-1),"")</f>
        <v/>
      </c>
      <c r="P76" s="49" t="str">
        <f>IFERROR(INDEX(总课程表!P:P,MATCH($A76,总课程表!P:P,0)-1)&amp;CHAR(10)&amp;INDEX(总课程表!$A:$A,MATCH($A76,总课程表!P:P,0)-1),"")</f>
        <v>体育
九11</v>
      </c>
      <c r="Q76" s="54" t="str">
        <f>IFERROR(INDEX(总课程表!Q:Q,MATCH($A76,总课程表!Q:Q,0)-1)&amp;CHAR(10)&amp;INDEX(总课程表!$A:$A,MATCH($A76,总课程表!Q:Q,0)-1),"")</f>
        <v/>
      </c>
      <c r="R76" s="51" t="str">
        <f ca="1">IFERROR(INDEX(总课程表!R:R,MATCH($A76,总课程表!R:R,0)-1)&amp;CHAR(10)&amp;INDEX(总课程表!$A:$A,MATCH($A76,总课程表!R:R,0)-1),"")</f>
        <v/>
      </c>
      <c r="S76" s="49" t="str">
        <f>IFERROR(INDEX(总课程表!S:S,MATCH($A76,总课程表!S:S,0)-1)&amp;CHAR(10)&amp;INDEX(总课程表!$A:$A,MATCH($A76,总课程表!S:S,0)-1),"")</f>
        <v/>
      </c>
      <c r="T76" s="49" t="str">
        <f>IFERROR(INDEX(总课程表!T:T,MATCH($A76,总课程表!T:T,0)-1)&amp;CHAR(10)&amp;INDEX(总课程表!$A:$A,MATCH($A76,总课程表!T:T,0)-1),"")</f>
        <v/>
      </c>
      <c r="U76" s="50" t="str">
        <f>IFERROR(INDEX(总课程表!U:U,MATCH($A76,总课程表!U:U,0)-1)&amp;CHAR(10)&amp;INDEX(总课程表!$A:$A,MATCH($A76,总课程表!U:U,0)-1),"")</f>
        <v>体育
八5</v>
      </c>
      <c r="V76" s="51" t="str">
        <f>IFERROR(INDEX(总课程表!V:V,MATCH($A76,总课程表!V:V,0)-1)&amp;CHAR(10)&amp;INDEX(总课程表!$A:$A,MATCH($A76,总课程表!V:V,0)-1),"")</f>
        <v>体育
九3</v>
      </c>
      <c r="W76" s="49" t="str">
        <f>IFERROR(INDEX(总课程表!W:W,MATCH($A76,总课程表!W:W,0)-1)&amp;CHAR(10)&amp;INDEX(总课程表!$A:$A,MATCH($A76,总课程表!W:W,0)-1),"")</f>
        <v/>
      </c>
      <c r="X76" s="49" t="str">
        <f t="array" ref="X76">IFERROR(IF(OR(A76=走班课),"选修",INDEX(总课程表!X:X,MATCH($A76,总课程表!X:X,0)-1)&amp;CHAR(10)&amp;INDEX(总课程表!$A:$A,MATCH($A76,总课程表!X:X,0)-1)),"")</f>
        <v>选修</v>
      </c>
      <c r="Y76" s="54" t="str">
        <f>IFERROR(INDEX(总课程表!Y:Y,MATCH($A76,总课程表!Y:Y,0)-1)&amp;CHAR(10)&amp;INDEX(总课程表!$A:$A,MATCH($A76,总课程表!Y:Y,0)-1),"")</f>
        <v/>
      </c>
      <c r="Z76" s="51" t="str">
        <f ca="1">IFERROR(INDEX(总课程表!Z:Z,MATCH($A76,总课程表!Z:Z,0)-1)&amp;CHAR(10)&amp;INDEX(总课程表!$A:$A,MATCH($A76,总课程表!Z:Z,0)-1),"")</f>
        <v/>
      </c>
      <c r="AA76" s="49" t="str">
        <f>IFERROR(INDEX(总课程表!AA:AA,MATCH($A76,总课程表!AA:AA,0)-1)&amp;CHAR(10)&amp;INDEX(总课程表!$A:$A,MATCH($A76,总课程表!AA:AA,0)-1),"")</f>
        <v/>
      </c>
      <c r="AB76" s="49" t="str">
        <f>IFERROR(INDEX(总课程表!AB:AB,MATCH($A76,总课程表!AB:AB,0)-1)&amp;CHAR(10)&amp;INDEX(总课程表!$A:$A,MATCH($A76,总课程表!AB:AB,0)-1),"")</f>
        <v/>
      </c>
      <c r="AC76" s="50" t="str">
        <f>IFERROR(INDEX(总课程表!AC:AC,MATCH($A76,总课程表!AC:AC,0)-1)&amp;CHAR(10)&amp;INDEX(总课程表!$A:$A,MATCH($A76,总课程表!AC:AC,0)-1),"")</f>
        <v/>
      </c>
      <c r="AD76" s="51" t="str">
        <f>IFERROR(INDEX(总课程表!AD:AD,MATCH($A76,总课程表!AD:AD,0)-1)&amp;CHAR(10)&amp;INDEX(总课程表!$A:$A,MATCH($A76,总课程表!AD:AD,0)-1),"")</f>
        <v>体育
九3</v>
      </c>
      <c r="AE76" s="49" t="str">
        <f>IFERROR(INDEX(总课程表!AE:AE,MATCH($A76,总课程表!AE:AE,0)-1)&amp;CHAR(10)&amp;INDEX(总课程表!$A:$A,MATCH($A76,总课程表!AE:AE,0)-1),"")</f>
        <v/>
      </c>
      <c r="AF76" s="49" t="str">
        <f>IFERROR(INDEX(总课程表!AF:AF,MATCH($A76,总课程表!AF:AF,0)-1)&amp;CHAR(10)&amp;INDEX(总课程表!$A:$A,MATCH($A76,总课程表!AF:AF,0)-1),"")</f>
        <v>体育
九4</v>
      </c>
      <c r="AG76" s="54" t="str">
        <f>IFERROR(INDEX(总课程表!AG:AG,MATCH($A76,总课程表!AG:AG,0)-1)&amp;CHAR(10)&amp;INDEX(总课程表!$A:$A,MATCH($A76,总课程表!AG:AG,0)-1),"")</f>
        <v/>
      </c>
      <c r="AH76" s="51" t="str">
        <f ca="1">IFERROR(INDEX(总课程表!AH:AH,MATCH($A76,总课程表!AH:AH,0)-1)&amp;CHAR(10)&amp;INDEX(总课程表!$A:$A,MATCH($A76,总课程表!AH:AH,0)-1),"")</f>
        <v/>
      </c>
      <c r="AI76" s="49" t="str">
        <f>IFERROR(INDEX(总课程表!AI:AI,MATCH($A76,总课程表!AI:AI,0)-1)&amp;CHAR(10)&amp;INDEX(总课程表!$A:$A,MATCH($A76,总课程表!AI:AI,0)-1),"")</f>
        <v/>
      </c>
      <c r="AJ76" s="49" t="str">
        <f>IFERROR(INDEX(总课程表!AJ:AJ,MATCH($A76,总课程表!AJ:AJ,0)-1)&amp;CHAR(10)&amp;INDEX(总课程表!$A:$A,MATCH($A76,总课程表!AJ:AJ,0)-1),"")</f>
        <v>体育
八5</v>
      </c>
      <c r="AK76" s="50" t="str">
        <f>IFERROR(INDEX(总课程表!AK:AK,MATCH($A76,总课程表!AK:AK,0)-1)&amp;CHAR(10)&amp;INDEX(总课程表!$A:$A,MATCH($A76,总课程表!AK:AK,0)-1),"")</f>
        <v/>
      </c>
      <c r="AL76" s="51" t="str">
        <f>IFERROR(INDEX(总课程表!AL:AL,MATCH($A76,总课程表!AL:AL,0)-1)&amp;CHAR(10)&amp;INDEX(总课程表!$A:$A,MATCH($A76,总课程表!AL:AL,0)-1),"")</f>
        <v>体育
九11</v>
      </c>
      <c r="AM76" s="49" t="str">
        <f>IFERROR(INDEX(总课程表!AM:AM,MATCH($A76,总课程表!AM:AM,0)-1)&amp;CHAR(10)&amp;INDEX(总课程表!$A:$A,MATCH($A76,总课程表!AM:AM,0)-1),"")</f>
        <v/>
      </c>
      <c r="AN76" s="49" t="str">
        <f>IFERROR(INDEX(总课程表!AN:AN,MATCH($A76,总课程表!AN:AN,0)-1)&amp;CHAR(10)&amp;INDEX(总课程表!$A:$A,MATCH($A76,总课程表!AN:AN,0)-1),"")</f>
        <v>体育
九4</v>
      </c>
      <c r="AO76" s="54" t="str">
        <f>IFERROR(INDEX(总课程表!AO:AO,MATCH($A76,总课程表!AO:AO,0)-1)&amp;CHAR(10)&amp;INDEX(总课程表!$A:$A,MATCH($A76,总课程表!AO:AO,0)-1),"")</f>
        <v/>
      </c>
      <c r="AQ76" s="35" t="b">
        <f t="array" aca="1" ref="AQ76" ca="1">SUMPRODUCT((B76:AO76=教师总表0!B76:AO76)*1)=40</f>
        <v>1</v>
      </c>
      <c r="AR76" s="56" t="str">
        <f t="shared" si="3"/>
        <v>王春平</v>
      </c>
      <c r="AS76" s="56" t="str">
        <f t="shared" si="3"/>
        <v>王春平</v>
      </c>
      <c r="AT76" s="56" t="str">
        <f t="shared" si="3"/>
        <v>王春平</v>
      </c>
      <c r="AU76" s="56" t="str">
        <f t="shared" si="3"/>
        <v>王春平</v>
      </c>
      <c r="AV76" s="56" t="str">
        <f t="shared" si="3"/>
        <v>王春平</v>
      </c>
    </row>
    <row r="77" spans="1:48" ht="22.6" customHeight="1" x14ac:dyDescent="0.15">
      <c r="A77" s="20" t="str">
        <f>教师安排!AI75</f>
        <v>王冬梅</v>
      </c>
      <c r="B77" s="48" t="str">
        <f ca="1">IFERROR(INDEX(总课程表!B:B,MATCH($A77,总课程表!B:B,0)-1)&amp;CHAR(10)&amp;INDEX(总课程表!$A:$A,MATCH($A77,总课程表!B:B,0)-1),"")</f>
        <v/>
      </c>
      <c r="C77" s="49" t="str">
        <f>IFERROR(INDEX(总课程表!C:C,MATCH($A77,总课程表!C:C,0)-1)&amp;CHAR(10)&amp;INDEX(总课程表!$A:$A,MATCH($A77,总课程表!C:C,0)-1),"")</f>
        <v>数学
七1</v>
      </c>
      <c r="D77" s="49" t="str">
        <f>IFERROR(INDEX(总课程表!D:D,MATCH($A77,总课程表!D:D,0)-1)&amp;CHAR(10)&amp;INDEX(总课程表!$A:$A,MATCH($A77,总课程表!D:D,0)-1),"")</f>
        <v/>
      </c>
      <c r="E77" s="50" t="str">
        <f>IFERROR(INDEX(总课程表!E:E,MATCH($A77,总课程表!E:E,0)-1)&amp;CHAR(10)&amp;INDEX(总课程表!$A:$A,MATCH($A77,总课程表!E:E,0)-1),"")</f>
        <v/>
      </c>
      <c r="F77" s="51" t="str">
        <f>IFERROR(INDEX(总课程表!F:F,MATCH($A77,总课程表!F:F,0)-1)&amp;CHAR(10)&amp;INDEX(总课程表!$A:$A,MATCH($A77,总课程表!F:F,0)-1),"")</f>
        <v/>
      </c>
      <c r="G77" s="49" t="str">
        <f>IFERROR(INDEX(总课程表!G:G,MATCH($A77,总课程表!G:G,0)-1)&amp;CHAR(10)&amp;INDEX(总课程表!$A:$A,MATCH($A77,总课程表!G:G,0)-1),"")</f>
        <v/>
      </c>
      <c r="H77" s="49" t="str">
        <f>IFERROR(INDEX(总课程表!H:H,MATCH($A77,总课程表!H:H,0)-1)&amp;CHAR(10)&amp;INDEX(总课程表!$A:$A,MATCH($A77,总课程表!H:H,0)-1),"")</f>
        <v/>
      </c>
      <c r="I77" s="54" t="str">
        <f>IFERROR(INDEX(总课程表!I:I,MATCH($A77,总课程表!I:I,0)-1)&amp;CHAR(10)&amp;INDEX(总课程表!$A:$A,MATCH($A77,总课程表!I:I,0)-1),"")</f>
        <v/>
      </c>
      <c r="J77" s="51" t="str">
        <f ca="1">IFERROR(INDEX(总课程表!J:J,MATCH($A77,总课程表!J:J,0)-1)&amp;CHAR(10)&amp;INDEX(总课程表!$A:$A,MATCH($A77,总课程表!J:J,0)-1),"")</f>
        <v/>
      </c>
      <c r="K77" s="49" t="str">
        <f>IFERROR(INDEX(总课程表!K:K,MATCH($A77,总课程表!K:K,0)-1)&amp;CHAR(10)&amp;INDEX(总课程表!$A:$A,MATCH($A77,总课程表!K:K,0)-1),"")</f>
        <v/>
      </c>
      <c r="L77" s="49" t="str">
        <f>IFERROR(INDEX(总课程表!L:L,MATCH($A77,总课程表!L:L,0)-1)&amp;CHAR(10)&amp;INDEX(总课程表!$A:$A,MATCH($A77,总课程表!L:L,0)-1),"")</f>
        <v/>
      </c>
      <c r="M77" s="50" t="str">
        <f>IFERROR(INDEX(总课程表!M:M,MATCH($A77,总课程表!M:M,0)-1)&amp;CHAR(10)&amp;INDEX(总课程表!$A:$A,MATCH($A77,总课程表!M:M,0)-1),"")</f>
        <v>数学
七1</v>
      </c>
      <c r="N77" s="51" t="str">
        <f>IFERROR(INDEX(总课程表!N:N,MATCH($A77,总课程表!N:N,0)-1)&amp;CHAR(10)&amp;INDEX(总课程表!$A:$A,MATCH($A77,总课程表!N:N,0)-1),"")</f>
        <v/>
      </c>
      <c r="O77" s="49" t="str">
        <f>IFERROR(INDEX(总课程表!O:O,MATCH($A77,总课程表!O:O,0)-1)&amp;CHAR(10)&amp;INDEX(总课程表!$A:$A,MATCH($A77,总课程表!O:O,0)-1),"")</f>
        <v/>
      </c>
      <c r="P77" s="49" t="str">
        <f>IFERROR(INDEX(总课程表!P:P,MATCH($A77,总课程表!P:P,0)-1)&amp;CHAR(10)&amp;INDEX(总课程表!$A:$A,MATCH($A77,总课程表!P:P,0)-1),"")</f>
        <v/>
      </c>
      <c r="Q77" s="54" t="str">
        <f>IFERROR(INDEX(总课程表!Q:Q,MATCH($A77,总课程表!Q:Q,0)-1)&amp;CHAR(10)&amp;INDEX(总课程表!$A:$A,MATCH($A77,总课程表!Q:Q,0)-1),"")</f>
        <v/>
      </c>
      <c r="R77" s="51" t="str">
        <f ca="1">IFERROR(INDEX(总课程表!R:R,MATCH($A77,总课程表!R:R,0)-1)&amp;CHAR(10)&amp;INDEX(总课程表!$A:$A,MATCH($A77,总课程表!R:R,0)-1),"")</f>
        <v>数学
七1</v>
      </c>
      <c r="S77" s="49" t="str">
        <f>IFERROR(INDEX(总课程表!S:S,MATCH($A77,总课程表!S:S,0)-1)&amp;CHAR(10)&amp;INDEX(总课程表!$A:$A,MATCH($A77,总课程表!S:S,0)-1),"")</f>
        <v/>
      </c>
      <c r="T77" s="49" t="str">
        <f>IFERROR(INDEX(总课程表!T:T,MATCH($A77,总课程表!T:T,0)-1)&amp;CHAR(10)&amp;INDEX(总课程表!$A:$A,MATCH($A77,总课程表!T:T,0)-1),"")</f>
        <v/>
      </c>
      <c r="U77" s="50" t="str">
        <f>IFERROR(INDEX(总课程表!U:U,MATCH($A77,总课程表!U:U,0)-1)&amp;CHAR(10)&amp;INDEX(总课程表!$A:$A,MATCH($A77,总课程表!U:U,0)-1),"")</f>
        <v/>
      </c>
      <c r="V77" s="51" t="str">
        <f>IFERROR(INDEX(总课程表!V:V,MATCH($A77,总课程表!V:V,0)-1)&amp;CHAR(10)&amp;INDEX(总课程表!$A:$A,MATCH($A77,总课程表!V:V,0)-1),"")</f>
        <v/>
      </c>
      <c r="W77" s="49" t="str">
        <f>IFERROR(INDEX(总课程表!W:W,MATCH($A77,总课程表!W:W,0)-1)&amp;CHAR(10)&amp;INDEX(总课程表!$A:$A,MATCH($A77,总课程表!W:W,0)-1),"")</f>
        <v/>
      </c>
      <c r="X77" s="49" t="str">
        <f t="array" ref="X77">IFERROR(IF(OR(A77=走班课),"选修",INDEX(总课程表!X:X,MATCH($A77,总课程表!X:X,0)-1)&amp;CHAR(10)&amp;INDEX(总课程表!$A:$A,MATCH($A77,总课程表!X:X,0)-1)),"")</f>
        <v/>
      </c>
      <c r="Y77" s="54" t="str">
        <f>IFERROR(INDEX(总课程表!Y:Y,MATCH($A77,总课程表!Y:Y,0)-1)&amp;CHAR(10)&amp;INDEX(总课程表!$A:$A,MATCH($A77,总课程表!Y:Y,0)-1),"")</f>
        <v/>
      </c>
      <c r="Z77" s="51" t="str">
        <f ca="1">IFERROR(INDEX(总课程表!Z:Z,MATCH($A77,总课程表!Z:Z,0)-1)&amp;CHAR(10)&amp;INDEX(总课程表!$A:$A,MATCH($A77,总课程表!Z:Z,0)-1),"")</f>
        <v>数学
七1</v>
      </c>
      <c r="AA77" s="49" t="str">
        <f>IFERROR(INDEX(总课程表!AA:AA,MATCH($A77,总课程表!AA:AA,0)-1)&amp;CHAR(10)&amp;INDEX(总课程表!$A:$A,MATCH($A77,总课程表!AA:AA,0)-1),"")</f>
        <v/>
      </c>
      <c r="AB77" s="49" t="str">
        <f>IFERROR(INDEX(总课程表!AB:AB,MATCH($A77,总课程表!AB:AB,0)-1)&amp;CHAR(10)&amp;INDEX(总课程表!$A:$A,MATCH($A77,总课程表!AB:AB,0)-1),"")</f>
        <v/>
      </c>
      <c r="AC77" s="50" t="str">
        <f>IFERROR(INDEX(总课程表!AC:AC,MATCH($A77,总课程表!AC:AC,0)-1)&amp;CHAR(10)&amp;INDEX(总课程表!$A:$A,MATCH($A77,总课程表!AC:AC,0)-1),"")</f>
        <v/>
      </c>
      <c r="AD77" s="51" t="str">
        <f>IFERROR(INDEX(总课程表!AD:AD,MATCH($A77,总课程表!AD:AD,0)-1)&amp;CHAR(10)&amp;INDEX(总课程表!$A:$A,MATCH($A77,总课程表!AD:AD,0)-1),"")</f>
        <v/>
      </c>
      <c r="AE77" s="49" t="str">
        <f>IFERROR(INDEX(总课程表!AE:AE,MATCH($A77,总课程表!AE:AE,0)-1)&amp;CHAR(10)&amp;INDEX(总课程表!$A:$A,MATCH($A77,总课程表!AE:AE,0)-1),"")</f>
        <v/>
      </c>
      <c r="AF77" s="49" t="str">
        <f>IFERROR(INDEX(总课程表!AF:AF,MATCH($A77,总课程表!AF:AF,0)-1)&amp;CHAR(10)&amp;INDEX(总课程表!$A:$A,MATCH($A77,总课程表!AF:AF,0)-1),"")</f>
        <v/>
      </c>
      <c r="AG77" s="54" t="str">
        <f>IFERROR(INDEX(总课程表!AG:AG,MATCH($A77,总课程表!AG:AG,0)-1)&amp;CHAR(10)&amp;INDEX(总课程表!$A:$A,MATCH($A77,总课程表!AG:AG,0)-1),"")</f>
        <v/>
      </c>
      <c r="AH77" s="51" t="str">
        <f ca="1">IFERROR(INDEX(总课程表!AH:AH,MATCH($A77,总课程表!AH:AH,0)-1)&amp;CHAR(10)&amp;INDEX(总课程表!$A:$A,MATCH($A77,总课程表!AH:AH,0)-1),"")</f>
        <v>数学
七1</v>
      </c>
      <c r="AI77" s="49" t="str">
        <f>IFERROR(INDEX(总课程表!AI:AI,MATCH($A77,总课程表!AI:AI,0)-1)&amp;CHAR(10)&amp;INDEX(总课程表!$A:$A,MATCH($A77,总课程表!AI:AI,0)-1),"")</f>
        <v/>
      </c>
      <c r="AJ77" s="49" t="str">
        <f>IFERROR(INDEX(总课程表!AJ:AJ,MATCH($A77,总课程表!AJ:AJ,0)-1)&amp;CHAR(10)&amp;INDEX(总课程表!$A:$A,MATCH($A77,总课程表!AJ:AJ,0)-1),"")</f>
        <v/>
      </c>
      <c r="AK77" s="50" t="str">
        <f>IFERROR(INDEX(总课程表!AK:AK,MATCH($A77,总课程表!AK:AK,0)-1)&amp;CHAR(10)&amp;INDEX(总课程表!$A:$A,MATCH($A77,总课程表!AK:AK,0)-1),"")</f>
        <v/>
      </c>
      <c r="AL77" s="51" t="str">
        <f>IFERROR(INDEX(总课程表!AL:AL,MATCH($A77,总课程表!AL:AL,0)-1)&amp;CHAR(10)&amp;INDEX(总课程表!$A:$A,MATCH($A77,总课程表!AL:AL,0)-1),"")</f>
        <v>综实
七1</v>
      </c>
      <c r="AM77" s="49" t="str">
        <f>IFERROR(INDEX(总课程表!AM:AM,MATCH($A77,总课程表!AM:AM,0)-1)&amp;CHAR(10)&amp;INDEX(总课程表!$A:$A,MATCH($A77,总课程表!AM:AM,0)-1),"")</f>
        <v/>
      </c>
      <c r="AN77" s="49" t="str">
        <f>IFERROR(INDEX(总课程表!AN:AN,MATCH($A77,总课程表!AN:AN,0)-1)&amp;CHAR(10)&amp;INDEX(总课程表!$A:$A,MATCH($A77,总课程表!AN:AN,0)-1),"")</f>
        <v/>
      </c>
      <c r="AO77" s="54" t="str">
        <f>IFERROR(INDEX(总课程表!AO:AO,MATCH($A77,总课程表!AO:AO,0)-1)&amp;CHAR(10)&amp;INDEX(总课程表!$A:$A,MATCH($A77,总课程表!AO:AO,0)-1),"")</f>
        <v/>
      </c>
      <c r="AQ77" s="35" t="b">
        <f t="array" aca="1" ref="AQ77" ca="1">SUMPRODUCT((B77:AO77=教师总表0!B77:AO77)*1)=40</f>
        <v>1</v>
      </c>
      <c r="AR77" s="56" t="str">
        <f t="shared" si="3"/>
        <v>王冬梅</v>
      </c>
      <c r="AS77" s="56" t="str">
        <f t="shared" si="3"/>
        <v>王冬梅</v>
      </c>
      <c r="AT77" s="56" t="str">
        <f t="shared" si="3"/>
        <v>王冬梅</v>
      </c>
      <c r="AU77" s="56" t="str">
        <f t="shared" si="3"/>
        <v>王冬梅</v>
      </c>
      <c r="AV77" s="56" t="str">
        <f t="shared" si="3"/>
        <v>王冬梅</v>
      </c>
    </row>
    <row r="78" spans="1:48" ht="22.6" customHeight="1" x14ac:dyDescent="0.15">
      <c r="A78" s="20" t="str">
        <f>教师安排!AI76</f>
        <v>王红燕</v>
      </c>
      <c r="B78" s="48" t="str">
        <f ca="1">IFERROR(INDEX(总课程表!B:B,MATCH($A78,总课程表!B:B,0)-1)&amp;CHAR(10)&amp;INDEX(总课程表!$A:$A,MATCH($A78,总课程表!B:B,0)-1),"")</f>
        <v/>
      </c>
      <c r="C78" s="49" t="str">
        <f>IFERROR(INDEX(总课程表!C:C,MATCH($A78,总课程表!C:C,0)-1)&amp;CHAR(10)&amp;INDEX(总课程表!$A:$A,MATCH($A78,总课程表!C:C,0)-1),"")</f>
        <v/>
      </c>
      <c r="D78" s="49" t="str">
        <f>IFERROR(INDEX(总课程表!D:D,MATCH($A78,总课程表!D:D,0)-1)&amp;CHAR(10)&amp;INDEX(总课程表!$A:$A,MATCH($A78,总课程表!D:D,0)-1),"")</f>
        <v>数学
九3</v>
      </c>
      <c r="E78" s="50" t="str">
        <f>IFERROR(INDEX(总课程表!E:E,MATCH($A78,总课程表!E:E,0)-1)&amp;CHAR(10)&amp;INDEX(总课程表!$A:$A,MATCH($A78,总课程表!E:E,0)-1),"")</f>
        <v>数学
九11</v>
      </c>
      <c r="F78" s="51" t="str">
        <f>IFERROR(INDEX(总课程表!F:F,MATCH($A78,总课程表!F:F,0)-1)&amp;CHAR(10)&amp;INDEX(总课程表!$A:$A,MATCH($A78,总课程表!F:F,0)-1),"")</f>
        <v/>
      </c>
      <c r="G78" s="49" t="str">
        <f>IFERROR(INDEX(总课程表!G:G,MATCH($A78,总课程表!G:G,0)-1)&amp;CHAR(10)&amp;INDEX(总课程表!$A:$A,MATCH($A78,总课程表!G:G,0)-1),"")</f>
        <v/>
      </c>
      <c r="H78" s="49" t="str">
        <f>IFERROR(INDEX(总课程表!H:H,MATCH($A78,总课程表!H:H,0)-1)&amp;CHAR(10)&amp;INDEX(总课程表!$A:$A,MATCH($A78,总课程表!H:H,0)-1),"")</f>
        <v/>
      </c>
      <c r="I78" s="54" t="str">
        <f>IFERROR(INDEX(总课程表!I:I,MATCH($A78,总课程表!I:I,0)-1)&amp;CHAR(10)&amp;INDEX(总课程表!$A:$A,MATCH($A78,总课程表!I:I,0)-1),"")</f>
        <v/>
      </c>
      <c r="J78" s="51" t="str">
        <f ca="1">IFERROR(INDEX(总课程表!J:J,MATCH($A78,总课程表!J:J,0)-1)&amp;CHAR(10)&amp;INDEX(总课程表!$A:$A,MATCH($A78,总课程表!J:J,0)-1),"")</f>
        <v>数学
九3</v>
      </c>
      <c r="K78" s="49" t="str">
        <f>IFERROR(INDEX(总课程表!K:K,MATCH($A78,总课程表!K:K,0)-1)&amp;CHAR(10)&amp;INDEX(总课程表!$A:$A,MATCH($A78,总课程表!K:K,0)-1),"")</f>
        <v>数学
九11</v>
      </c>
      <c r="L78" s="49" t="str">
        <f>IFERROR(INDEX(总课程表!L:L,MATCH($A78,总课程表!L:L,0)-1)&amp;CHAR(10)&amp;INDEX(总课程表!$A:$A,MATCH($A78,总课程表!L:L,0)-1),"")</f>
        <v/>
      </c>
      <c r="M78" s="50" t="str">
        <f>IFERROR(INDEX(总课程表!M:M,MATCH($A78,总课程表!M:M,0)-1)&amp;CHAR(10)&amp;INDEX(总课程表!$A:$A,MATCH($A78,总课程表!M:M,0)-1),"")</f>
        <v/>
      </c>
      <c r="N78" s="51" t="str">
        <f>IFERROR(INDEX(总课程表!N:N,MATCH($A78,总课程表!N:N,0)-1)&amp;CHAR(10)&amp;INDEX(总课程表!$A:$A,MATCH($A78,总课程表!N:N,0)-1),"")</f>
        <v/>
      </c>
      <c r="O78" s="49" t="str">
        <f>IFERROR(INDEX(总课程表!O:O,MATCH($A78,总课程表!O:O,0)-1)&amp;CHAR(10)&amp;INDEX(总课程表!$A:$A,MATCH($A78,总课程表!O:O,0)-1),"")</f>
        <v/>
      </c>
      <c r="P78" s="49" t="str">
        <f>IFERROR(INDEX(总课程表!P:P,MATCH($A78,总课程表!P:P,0)-1)&amp;CHAR(10)&amp;INDEX(总课程表!$A:$A,MATCH($A78,总课程表!P:P,0)-1),"")</f>
        <v/>
      </c>
      <c r="Q78" s="54" t="str">
        <f>IFERROR(INDEX(总课程表!Q:Q,MATCH($A78,总课程表!Q:Q,0)-1)&amp;CHAR(10)&amp;INDEX(总课程表!$A:$A,MATCH($A78,总课程表!Q:Q,0)-1),"")</f>
        <v/>
      </c>
      <c r="R78" s="51" t="str">
        <f ca="1">IFERROR(INDEX(总课程表!R:R,MATCH($A78,总课程表!R:R,0)-1)&amp;CHAR(10)&amp;INDEX(总课程表!$A:$A,MATCH($A78,总课程表!R:R,0)-1),"")</f>
        <v/>
      </c>
      <c r="S78" s="49" t="str">
        <f>IFERROR(INDEX(总课程表!S:S,MATCH($A78,总课程表!S:S,0)-1)&amp;CHAR(10)&amp;INDEX(总课程表!$A:$A,MATCH($A78,总课程表!S:S,0)-1),"")</f>
        <v>数学
九11</v>
      </c>
      <c r="T78" s="49" t="str">
        <f>IFERROR(INDEX(总课程表!T:T,MATCH($A78,总课程表!T:T,0)-1)&amp;CHAR(10)&amp;INDEX(总课程表!$A:$A,MATCH($A78,总课程表!T:T,0)-1),"")</f>
        <v/>
      </c>
      <c r="U78" s="50" t="str">
        <f>IFERROR(INDEX(总课程表!U:U,MATCH($A78,总课程表!U:U,0)-1)&amp;CHAR(10)&amp;INDEX(总课程表!$A:$A,MATCH($A78,总课程表!U:U,0)-1),"")</f>
        <v>数学
九3</v>
      </c>
      <c r="V78" s="51" t="str">
        <f>IFERROR(INDEX(总课程表!V:V,MATCH($A78,总课程表!V:V,0)-1)&amp;CHAR(10)&amp;INDEX(总课程表!$A:$A,MATCH($A78,总课程表!V:V,0)-1),"")</f>
        <v/>
      </c>
      <c r="W78" s="49" t="str">
        <f>IFERROR(INDEX(总课程表!W:W,MATCH($A78,总课程表!W:W,0)-1)&amp;CHAR(10)&amp;INDEX(总课程表!$A:$A,MATCH($A78,总课程表!W:W,0)-1),"")</f>
        <v>班会
九11</v>
      </c>
      <c r="X78" s="49" t="str">
        <f t="array" ref="X78">IFERROR(IF(OR(A78=走班课),"选修",INDEX(总课程表!X:X,MATCH($A78,总课程表!X:X,0)-1)&amp;CHAR(10)&amp;INDEX(总课程表!$A:$A,MATCH($A78,总课程表!X:X,0)-1)),"")</f>
        <v/>
      </c>
      <c r="Y78" s="54" t="str">
        <f>IFERROR(INDEX(总课程表!Y:Y,MATCH($A78,总课程表!Y:Y,0)-1)&amp;CHAR(10)&amp;INDEX(总课程表!$A:$A,MATCH($A78,总课程表!Y:Y,0)-1),"")</f>
        <v/>
      </c>
      <c r="Z78" s="51" t="str">
        <f ca="1">IFERROR(INDEX(总课程表!Z:Z,MATCH($A78,总课程表!Z:Z,0)-1)&amp;CHAR(10)&amp;INDEX(总课程表!$A:$A,MATCH($A78,总课程表!Z:Z,0)-1),"")</f>
        <v/>
      </c>
      <c r="AA78" s="49" t="str">
        <f>IFERROR(INDEX(总课程表!AA:AA,MATCH($A78,总课程表!AA:AA,0)-1)&amp;CHAR(10)&amp;INDEX(总课程表!$A:$A,MATCH($A78,总课程表!AA:AA,0)-1),"")</f>
        <v>数学
九3</v>
      </c>
      <c r="AB78" s="49" t="str">
        <f>IFERROR(INDEX(总课程表!AB:AB,MATCH($A78,总课程表!AB:AB,0)-1)&amp;CHAR(10)&amp;INDEX(总课程表!$A:$A,MATCH($A78,总课程表!AB:AB,0)-1),"")</f>
        <v>数学
九11</v>
      </c>
      <c r="AC78" s="50" t="str">
        <f>IFERROR(INDEX(总课程表!AC:AC,MATCH($A78,总课程表!AC:AC,0)-1)&amp;CHAR(10)&amp;INDEX(总课程表!$A:$A,MATCH($A78,总课程表!AC:AC,0)-1),"")</f>
        <v/>
      </c>
      <c r="AD78" s="51" t="str">
        <f>IFERROR(INDEX(总课程表!AD:AD,MATCH($A78,总课程表!AD:AD,0)-1)&amp;CHAR(10)&amp;INDEX(总课程表!$A:$A,MATCH($A78,总课程表!AD:AD,0)-1),"")</f>
        <v/>
      </c>
      <c r="AE78" s="49" t="str">
        <f>IFERROR(INDEX(总课程表!AE:AE,MATCH($A78,总课程表!AE:AE,0)-1)&amp;CHAR(10)&amp;INDEX(总课程表!$A:$A,MATCH($A78,总课程表!AE:AE,0)-1),"")</f>
        <v/>
      </c>
      <c r="AF78" s="49" t="str">
        <f>IFERROR(INDEX(总课程表!AF:AF,MATCH($A78,总课程表!AF:AF,0)-1)&amp;CHAR(10)&amp;INDEX(总课程表!$A:$A,MATCH($A78,总课程表!AF:AF,0)-1),"")</f>
        <v/>
      </c>
      <c r="AG78" s="54" t="str">
        <f>IFERROR(INDEX(总课程表!AG:AG,MATCH($A78,总课程表!AG:AG,0)-1)&amp;CHAR(10)&amp;INDEX(总课程表!$A:$A,MATCH($A78,总课程表!AG:AG,0)-1),"")</f>
        <v/>
      </c>
      <c r="AH78" s="51" t="str">
        <f ca="1">IFERROR(INDEX(总课程表!AH:AH,MATCH($A78,总课程表!AH:AH,0)-1)&amp;CHAR(10)&amp;INDEX(总课程表!$A:$A,MATCH($A78,总课程表!AH:AH,0)-1),"")</f>
        <v/>
      </c>
      <c r="AI78" s="49" t="str">
        <f>IFERROR(INDEX(总课程表!AI:AI,MATCH($A78,总课程表!AI:AI,0)-1)&amp;CHAR(10)&amp;INDEX(总课程表!$A:$A,MATCH($A78,总课程表!AI:AI,0)-1),"")</f>
        <v>数学
九3</v>
      </c>
      <c r="AJ78" s="49" t="str">
        <f>IFERROR(INDEX(总课程表!AJ:AJ,MATCH($A78,总课程表!AJ:AJ,0)-1)&amp;CHAR(10)&amp;INDEX(总课程表!$A:$A,MATCH($A78,总课程表!AJ:AJ,0)-1),"")</f>
        <v>数学
九11</v>
      </c>
      <c r="AK78" s="50" t="str">
        <f>IFERROR(INDEX(总课程表!AK:AK,MATCH($A78,总课程表!AK:AK,0)-1)&amp;CHAR(10)&amp;INDEX(总课程表!$A:$A,MATCH($A78,总课程表!AK:AK,0)-1),"")</f>
        <v/>
      </c>
      <c r="AL78" s="51" t="str">
        <f>IFERROR(INDEX(总课程表!AL:AL,MATCH($A78,总课程表!AL:AL,0)-1)&amp;CHAR(10)&amp;INDEX(总课程表!$A:$A,MATCH($A78,总课程表!AL:AL,0)-1),"")</f>
        <v/>
      </c>
      <c r="AM78" s="49" t="str">
        <f>IFERROR(INDEX(总课程表!AM:AM,MATCH($A78,总课程表!AM:AM,0)-1)&amp;CHAR(10)&amp;INDEX(总课程表!$A:$A,MATCH($A78,总课程表!AM:AM,0)-1),"")</f>
        <v/>
      </c>
      <c r="AN78" s="49" t="str">
        <f>IFERROR(INDEX(总课程表!AN:AN,MATCH($A78,总课程表!AN:AN,0)-1)&amp;CHAR(10)&amp;INDEX(总课程表!$A:$A,MATCH($A78,总课程表!AN:AN,0)-1),"")</f>
        <v/>
      </c>
      <c r="AO78" s="54" t="str">
        <f>IFERROR(INDEX(总课程表!AO:AO,MATCH($A78,总课程表!AO:AO,0)-1)&amp;CHAR(10)&amp;INDEX(总课程表!$A:$A,MATCH($A78,总课程表!AO:AO,0)-1),"")</f>
        <v/>
      </c>
      <c r="AQ78" s="35" t="b">
        <f t="array" aca="1" ref="AQ78" ca="1">SUMPRODUCT((B78:AO78=教师总表0!B78:AO78)*1)=40</f>
        <v>1</v>
      </c>
      <c r="AR78" s="56" t="str">
        <f t="shared" si="3"/>
        <v>王红燕</v>
      </c>
      <c r="AS78" s="56" t="str">
        <f t="shared" si="3"/>
        <v>王红燕</v>
      </c>
      <c r="AT78" s="56" t="str">
        <f t="shared" si="3"/>
        <v>王红燕</v>
      </c>
      <c r="AU78" s="56" t="str">
        <f t="shared" si="3"/>
        <v>王红燕</v>
      </c>
      <c r="AV78" s="56" t="str">
        <f t="shared" si="3"/>
        <v>王红燕</v>
      </c>
    </row>
    <row r="79" spans="1:48" ht="22.6" customHeight="1" x14ac:dyDescent="0.15">
      <c r="A79" s="20" t="str">
        <f>教师安排!AI77</f>
        <v>王晶</v>
      </c>
      <c r="B79" s="48" t="str">
        <f ca="1">IFERROR(INDEX(总课程表!B:B,MATCH($A79,总课程表!B:B,0)-1)&amp;CHAR(10)&amp;INDEX(总课程表!$A:$A,MATCH($A79,总课程表!B:B,0)-1),"")</f>
        <v/>
      </c>
      <c r="C79" s="49" t="str">
        <f>IFERROR(INDEX(总课程表!C:C,MATCH($A79,总课程表!C:C,0)-1)&amp;CHAR(10)&amp;INDEX(总课程表!$A:$A,MATCH($A79,总课程表!C:C,0)-1),"")</f>
        <v>物理
九11</v>
      </c>
      <c r="D79" s="49" t="str">
        <f>IFERROR(INDEX(总课程表!D:D,MATCH($A79,总课程表!D:D,0)-1)&amp;CHAR(10)&amp;INDEX(总课程表!$A:$A,MATCH($A79,总课程表!D:D,0)-1),"")</f>
        <v>物理
九7</v>
      </c>
      <c r="E79" s="50" t="str">
        <f>IFERROR(INDEX(总课程表!E:E,MATCH($A79,总课程表!E:E,0)-1)&amp;CHAR(10)&amp;INDEX(总课程表!$A:$A,MATCH($A79,总课程表!E:E,0)-1),"")</f>
        <v/>
      </c>
      <c r="F79" s="51" t="str">
        <f>IFERROR(INDEX(总课程表!F:F,MATCH($A79,总课程表!F:F,0)-1)&amp;CHAR(10)&amp;INDEX(总课程表!$A:$A,MATCH($A79,总课程表!F:F,0)-1),"")</f>
        <v>物理
九6</v>
      </c>
      <c r="G79" s="49" t="str">
        <f>IFERROR(INDEX(总课程表!G:G,MATCH($A79,总课程表!G:G,0)-1)&amp;CHAR(10)&amp;INDEX(总课程表!$A:$A,MATCH($A79,总课程表!G:G,0)-1),"")</f>
        <v/>
      </c>
      <c r="H79" s="49" t="str">
        <f>IFERROR(INDEX(总课程表!H:H,MATCH($A79,总课程表!H:H,0)-1)&amp;CHAR(10)&amp;INDEX(总课程表!$A:$A,MATCH($A79,总课程表!H:H,0)-1),"")</f>
        <v/>
      </c>
      <c r="I79" s="54" t="str">
        <f>IFERROR(INDEX(总课程表!I:I,MATCH($A79,总课程表!I:I,0)-1)&amp;CHAR(10)&amp;INDEX(总课程表!$A:$A,MATCH($A79,总课程表!I:I,0)-1),"")</f>
        <v/>
      </c>
      <c r="J79" s="51" t="str">
        <f ca="1">IFERROR(INDEX(总课程表!J:J,MATCH($A79,总课程表!J:J,0)-1)&amp;CHAR(10)&amp;INDEX(总课程表!$A:$A,MATCH($A79,总课程表!J:J,0)-1),"")</f>
        <v>综实1
九7</v>
      </c>
      <c r="K79" s="49" t="str">
        <f>IFERROR(INDEX(总课程表!K:K,MATCH($A79,总课程表!K:K,0)-1)&amp;CHAR(10)&amp;INDEX(总课程表!$A:$A,MATCH($A79,总课程表!K:K,0)-1),"")</f>
        <v>物理
九6</v>
      </c>
      <c r="L79" s="49" t="str">
        <f>IFERROR(INDEX(总课程表!L:L,MATCH($A79,总课程表!L:L,0)-1)&amp;CHAR(10)&amp;INDEX(总课程表!$A:$A,MATCH($A79,总课程表!L:L,0)-1),"")</f>
        <v/>
      </c>
      <c r="M79" s="50" t="str">
        <f>IFERROR(INDEX(总课程表!M:M,MATCH($A79,总课程表!M:M,0)-1)&amp;CHAR(10)&amp;INDEX(总课程表!$A:$A,MATCH($A79,总课程表!M:M,0)-1),"")</f>
        <v>物理
九11</v>
      </c>
      <c r="N79" s="51" t="str">
        <f>IFERROR(INDEX(总课程表!N:N,MATCH($A79,总课程表!N:N,0)-1)&amp;CHAR(10)&amp;INDEX(总课程表!$A:$A,MATCH($A79,总课程表!N:N,0)-1),"")</f>
        <v/>
      </c>
      <c r="O79" s="49" t="str">
        <f>IFERROR(INDEX(总课程表!O:O,MATCH($A79,总课程表!O:O,0)-1)&amp;CHAR(10)&amp;INDEX(总课程表!$A:$A,MATCH($A79,总课程表!O:O,0)-1),"")</f>
        <v/>
      </c>
      <c r="P79" s="49" t="str">
        <f>IFERROR(INDEX(总课程表!P:P,MATCH($A79,总课程表!P:P,0)-1)&amp;CHAR(10)&amp;INDEX(总课程表!$A:$A,MATCH($A79,总课程表!P:P,0)-1),"")</f>
        <v/>
      </c>
      <c r="Q79" s="54" t="str">
        <f>IFERROR(INDEX(总课程表!Q:Q,MATCH($A79,总课程表!Q:Q,0)-1)&amp;CHAR(10)&amp;INDEX(总课程表!$A:$A,MATCH($A79,总课程表!Q:Q,0)-1),"")</f>
        <v/>
      </c>
      <c r="R79" s="51" t="str">
        <f ca="1">IFERROR(INDEX(总课程表!R:R,MATCH($A79,总课程表!R:R,0)-1)&amp;CHAR(10)&amp;INDEX(总课程表!$A:$A,MATCH($A79,总课程表!R:R,0)-1),"")</f>
        <v/>
      </c>
      <c r="S79" s="49" t="str">
        <f>IFERROR(INDEX(总课程表!S:S,MATCH($A79,总课程表!S:S,0)-1)&amp;CHAR(10)&amp;INDEX(总课程表!$A:$A,MATCH($A79,总课程表!S:S,0)-1),"")</f>
        <v>物理
九7</v>
      </c>
      <c r="T79" s="49" t="str">
        <f>IFERROR(INDEX(总课程表!T:T,MATCH($A79,总课程表!T:T,0)-1)&amp;CHAR(10)&amp;INDEX(总课程表!$A:$A,MATCH($A79,总课程表!T:T,0)-1),"")</f>
        <v/>
      </c>
      <c r="U79" s="50" t="str">
        <f>IFERROR(INDEX(总课程表!U:U,MATCH($A79,总课程表!U:U,0)-1)&amp;CHAR(10)&amp;INDEX(总课程表!$A:$A,MATCH($A79,总课程表!U:U,0)-1),"")</f>
        <v/>
      </c>
      <c r="V79" s="51" t="str">
        <f>IFERROR(INDEX(总课程表!V:V,MATCH($A79,总课程表!V:V,0)-1)&amp;CHAR(10)&amp;INDEX(总课程表!$A:$A,MATCH($A79,总课程表!V:V,0)-1),"")</f>
        <v/>
      </c>
      <c r="W79" s="49" t="str">
        <f>IFERROR(INDEX(总课程表!W:W,MATCH($A79,总课程表!W:W,0)-1)&amp;CHAR(10)&amp;INDEX(总课程表!$A:$A,MATCH($A79,总课程表!W:W,0)-1),"")</f>
        <v/>
      </c>
      <c r="X79" s="49" t="str">
        <f t="array" ref="X79">IFERROR(IF(OR(A79=走班课),"选修",INDEX(总课程表!X:X,MATCH($A79,总课程表!X:X,0)-1)&amp;CHAR(10)&amp;INDEX(总课程表!$A:$A,MATCH($A79,总课程表!X:X,0)-1)),"")</f>
        <v/>
      </c>
      <c r="Y79" s="54" t="str">
        <f>IFERROR(INDEX(总课程表!Y:Y,MATCH($A79,总课程表!Y:Y,0)-1)&amp;CHAR(10)&amp;INDEX(总课程表!$A:$A,MATCH($A79,总课程表!Y:Y,0)-1),"")</f>
        <v/>
      </c>
      <c r="Z79" s="51" t="str">
        <f ca="1">IFERROR(INDEX(总课程表!Z:Z,MATCH($A79,总课程表!Z:Z,0)-1)&amp;CHAR(10)&amp;INDEX(总课程表!$A:$A,MATCH($A79,总课程表!Z:Z,0)-1),"")</f>
        <v>物理
九11</v>
      </c>
      <c r="AA79" s="49" t="str">
        <f>IFERROR(INDEX(总课程表!AA:AA,MATCH($A79,总课程表!AA:AA,0)-1)&amp;CHAR(10)&amp;INDEX(总课程表!$A:$A,MATCH($A79,总课程表!AA:AA,0)-1),"")</f>
        <v/>
      </c>
      <c r="AB79" s="49" t="str">
        <f>IFERROR(INDEX(总课程表!AB:AB,MATCH($A79,总课程表!AB:AB,0)-1)&amp;CHAR(10)&amp;INDEX(总课程表!$A:$A,MATCH($A79,总课程表!AB:AB,0)-1),"")</f>
        <v>物理
九6</v>
      </c>
      <c r="AC79" s="50" t="str">
        <f>IFERROR(INDEX(总课程表!AC:AC,MATCH($A79,总课程表!AC:AC,0)-1)&amp;CHAR(10)&amp;INDEX(总课程表!$A:$A,MATCH($A79,总课程表!AC:AC,0)-1),"")</f>
        <v/>
      </c>
      <c r="AD79" s="51" t="str">
        <f>IFERROR(INDEX(总课程表!AD:AD,MATCH($A79,总课程表!AD:AD,0)-1)&amp;CHAR(10)&amp;INDEX(总课程表!$A:$A,MATCH($A79,总课程表!AD:AD,0)-1),"")</f>
        <v/>
      </c>
      <c r="AE79" s="49" t="str">
        <f>IFERROR(INDEX(总课程表!AE:AE,MATCH($A79,总课程表!AE:AE,0)-1)&amp;CHAR(10)&amp;INDEX(总课程表!$A:$A,MATCH($A79,总课程表!AE:AE,0)-1),"")</f>
        <v/>
      </c>
      <c r="AF79" s="49" t="str">
        <f>IFERROR(INDEX(总课程表!AF:AF,MATCH($A79,总课程表!AF:AF,0)-1)&amp;CHAR(10)&amp;INDEX(总课程表!$A:$A,MATCH($A79,总课程表!AF:AF,0)-1),"")</f>
        <v/>
      </c>
      <c r="AG79" s="54" t="str">
        <f>IFERROR(INDEX(总课程表!AG:AG,MATCH($A79,总课程表!AG:AG,0)-1)&amp;CHAR(10)&amp;INDEX(总课程表!$A:$A,MATCH($A79,总课程表!AG:AG,0)-1),"")</f>
        <v/>
      </c>
      <c r="AH79" s="51" t="str">
        <f ca="1">IFERROR(INDEX(总课程表!AH:AH,MATCH($A79,总课程表!AH:AH,0)-1)&amp;CHAR(10)&amp;INDEX(总课程表!$A:$A,MATCH($A79,总课程表!AH:AH,0)-1),"")</f>
        <v/>
      </c>
      <c r="AI79" s="49" t="str">
        <f>IFERROR(INDEX(总课程表!AI:AI,MATCH($A79,总课程表!AI:AI,0)-1)&amp;CHAR(10)&amp;INDEX(总课程表!$A:$A,MATCH($A79,总课程表!AI:AI,0)-1),"")</f>
        <v/>
      </c>
      <c r="AJ79" s="49" t="str">
        <f>IFERROR(INDEX(总课程表!AJ:AJ,MATCH($A79,总课程表!AJ:AJ,0)-1)&amp;CHAR(10)&amp;INDEX(总课程表!$A:$A,MATCH($A79,总课程表!AJ:AJ,0)-1),"")</f>
        <v/>
      </c>
      <c r="AK79" s="50" t="str">
        <f>IFERROR(INDEX(总课程表!AK:AK,MATCH($A79,总课程表!AK:AK,0)-1)&amp;CHAR(10)&amp;INDEX(总课程表!$A:$A,MATCH($A79,总课程表!AK:AK,0)-1),"")</f>
        <v>综实1
九11</v>
      </c>
      <c r="AL79" s="51" t="str">
        <f>IFERROR(INDEX(总课程表!AL:AL,MATCH($A79,总课程表!AL:AL,0)-1)&amp;CHAR(10)&amp;INDEX(总课程表!$A:$A,MATCH($A79,总课程表!AL:AL,0)-1),"")</f>
        <v>综实1
九6</v>
      </c>
      <c r="AM79" s="49" t="str">
        <f>IFERROR(INDEX(总课程表!AM:AM,MATCH($A79,总课程表!AM:AM,0)-1)&amp;CHAR(10)&amp;INDEX(总课程表!$A:$A,MATCH($A79,总课程表!AM:AM,0)-1),"")</f>
        <v/>
      </c>
      <c r="AN79" s="49" t="str">
        <f>IFERROR(INDEX(总课程表!AN:AN,MATCH($A79,总课程表!AN:AN,0)-1)&amp;CHAR(10)&amp;INDEX(总课程表!$A:$A,MATCH($A79,总课程表!AN:AN,0)-1),"")</f>
        <v>物理
九7</v>
      </c>
      <c r="AO79" s="54" t="str">
        <f>IFERROR(INDEX(总课程表!AO:AO,MATCH($A79,总课程表!AO:AO,0)-1)&amp;CHAR(10)&amp;INDEX(总课程表!$A:$A,MATCH($A79,总课程表!AO:AO,0)-1),"")</f>
        <v/>
      </c>
      <c r="AQ79" s="35" t="b">
        <f t="array" aca="1" ref="AQ79" ca="1">SUMPRODUCT((B79:AO79=教师总表0!B79:AO79)*1)=40</f>
        <v>1</v>
      </c>
      <c r="AR79" s="56" t="str">
        <f t="shared" si="3"/>
        <v>王晶</v>
      </c>
      <c r="AS79" s="56" t="str">
        <f t="shared" si="3"/>
        <v>王晶</v>
      </c>
      <c r="AT79" s="56" t="str">
        <f t="shared" si="3"/>
        <v>王晶</v>
      </c>
      <c r="AU79" s="56" t="str">
        <f t="shared" si="3"/>
        <v>王晶</v>
      </c>
      <c r="AV79" s="56" t="str">
        <f t="shared" si="3"/>
        <v>王晶</v>
      </c>
    </row>
    <row r="80" spans="1:48" ht="22.6" customHeight="1" x14ac:dyDescent="0.15">
      <c r="A80" s="20" t="str">
        <f>教师安排!AI78</f>
        <v>司晓玉</v>
      </c>
      <c r="B80" s="48" t="str">
        <f ca="1">IFERROR(INDEX(总课程表!B:B,MATCH($A80,总课程表!B:B,0)-1)&amp;CHAR(10)&amp;INDEX(总课程表!$A:$A,MATCH($A80,总课程表!B:B,0)-1),"")</f>
        <v/>
      </c>
      <c r="C80" s="49" t="str">
        <f>IFERROR(INDEX(总课程表!C:C,MATCH($A80,总课程表!C:C,0)-1)&amp;CHAR(10)&amp;INDEX(总课程表!$A:$A,MATCH($A80,总课程表!C:C,0)-1),"")</f>
        <v>语文
九2</v>
      </c>
      <c r="D80" s="49" t="str">
        <f>IFERROR(INDEX(总课程表!D:D,MATCH($A80,总课程表!D:D,0)-1)&amp;CHAR(10)&amp;INDEX(总课程表!$A:$A,MATCH($A80,总课程表!D:D,0)-1),"")</f>
        <v/>
      </c>
      <c r="E80" s="50" t="str">
        <f>IFERROR(INDEX(总课程表!E:E,MATCH($A80,总课程表!E:E,0)-1)&amp;CHAR(10)&amp;INDEX(总课程表!$A:$A,MATCH($A80,总课程表!E:E,0)-1),"")</f>
        <v/>
      </c>
      <c r="F80" s="51" t="str">
        <f>IFERROR(INDEX(总课程表!F:F,MATCH($A80,总课程表!F:F,0)-1)&amp;CHAR(10)&amp;INDEX(总课程表!$A:$A,MATCH($A80,总课程表!F:F,0)-1),"")</f>
        <v>语文
九8</v>
      </c>
      <c r="G80" s="49" t="str">
        <f>IFERROR(INDEX(总课程表!G:G,MATCH($A80,总课程表!G:G,0)-1)&amp;CHAR(10)&amp;INDEX(总课程表!$A:$A,MATCH($A80,总课程表!G:G,0)-1),"")</f>
        <v/>
      </c>
      <c r="H80" s="49" t="str">
        <f>IFERROR(INDEX(总课程表!H:H,MATCH($A80,总课程表!H:H,0)-1)&amp;CHAR(10)&amp;INDEX(总课程表!$A:$A,MATCH($A80,总课程表!H:H,0)-1),"")</f>
        <v/>
      </c>
      <c r="I80" s="54" t="str">
        <f>IFERROR(INDEX(总课程表!I:I,MATCH($A80,总课程表!I:I,0)-1)&amp;CHAR(10)&amp;INDEX(总课程表!$A:$A,MATCH($A80,总课程表!I:I,0)-1),"")</f>
        <v/>
      </c>
      <c r="J80" s="51" t="str">
        <f ca="1">IFERROR(INDEX(总课程表!J:J,MATCH($A80,总课程表!J:J,0)-1)&amp;CHAR(10)&amp;INDEX(总课程表!$A:$A,MATCH($A80,总课程表!J:J,0)-1),"")</f>
        <v/>
      </c>
      <c r="K80" s="49" t="str">
        <f>IFERROR(INDEX(总课程表!K:K,MATCH($A80,总课程表!K:K,0)-1)&amp;CHAR(10)&amp;INDEX(总课程表!$A:$A,MATCH($A80,总课程表!K:K,0)-1),"")</f>
        <v/>
      </c>
      <c r="L80" s="49" t="str">
        <f>IFERROR(INDEX(总课程表!L:L,MATCH($A80,总课程表!L:L,0)-1)&amp;CHAR(10)&amp;INDEX(总课程表!$A:$A,MATCH($A80,总课程表!L:L,0)-1),"")</f>
        <v>语文
九2</v>
      </c>
      <c r="M80" s="50" t="str">
        <f>IFERROR(INDEX(总课程表!M:M,MATCH($A80,总课程表!M:M,0)-1)&amp;CHAR(10)&amp;INDEX(总课程表!$A:$A,MATCH($A80,总课程表!M:M,0)-1),"")</f>
        <v/>
      </c>
      <c r="N80" s="51" t="str">
        <f>IFERROR(INDEX(总课程表!N:N,MATCH($A80,总课程表!N:N,0)-1)&amp;CHAR(10)&amp;INDEX(总课程表!$A:$A,MATCH($A80,总课程表!N:N,0)-1),"")</f>
        <v/>
      </c>
      <c r="O80" s="49" t="str">
        <f>IFERROR(INDEX(总课程表!O:O,MATCH($A80,总课程表!O:O,0)-1)&amp;CHAR(10)&amp;INDEX(总课程表!$A:$A,MATCH($A80,总课程表!O:O,0)-1),"")</f>
        <v/>
      </c>
      <c r="P80" s="49" t="str">
        <f>IFERROR(INDEX(总课程表!P:P,MATCH($A80,总课程表!P:P,0)-1)&amp;CHAR(10)&amp;INDEX(总课程表!$A:$A,MATCH($A80,总课程表!P:P,0)-1),"")</f>
        <v>语文
九8</v>
      </c>
      <c r="Q80" s="54" t="str">
        <f>IFERROR(INDEX(总课程表!Q:Q,MATCH($A80,总课程表!Q:Q,0)-1)&amp;CHAR(10)&amp;INDEX(总课程表!$A:$A,MATCH($A80,总课程表!Q:Q,0)-1),"")</f>
        <v/>
      </c>
      <c r="R80" s="51" t="str">
        <f ca="1">IFERROR(INDEX(总课程表!R:R,MATCH($A80,总课程表!R:R,0)-1)&amp;CHAR(10)&amp;INDEX(总课程表!$A:$A,MATCH($A80,总课程表!R:R,0)-1),"")</f>
        <v/>
      </c>
      <c r="S80" s="49" t="str">
        <f>IFERROR(INDEX(总课程表!S:S,MATCH($A80,总课程表!S:S,0)-1)&amp;CHAR(10)&amp;INDEX(总课程表!$A:$A,MATCH($A80,总课程表!S:S,0)-1),"")</f>
        <v>语文
九8</v>
      </c>
      <c r="T80" s="49" t="str">
        <f>IFERROR(INDEX(总课程表!T:T,MATCH($A80,总课程表!T:T,0)-1)&amp;CHAR(10)&amp;INDEX(总课程表!$A:$A,MATCH($A80,总课程表!T:T,0)-1),"")</f>
        <v/>
      </c>
      <c r="U80" s="50" t="str">
        <f>IFERROR(INDEX(总课程表!U:U,MATCH($A80,总课程表!U:U,0)-1)&amp;CHAR(10)&amp;INDEX(总课程表!$A:$A,MATCH($A80,总课程表!U:U,0)-1),"")</f>
        <v/>
      </c>
      <c r="V80" s="51" t="str">
        <f>IFERROR(INDEX(总课程表!V:V,MATCH($A80,总课程表!V:V,0)-1)&amp;CHAR(10)&amp;INDEX(总课程表!$A:$A,MATCH($A80,总课程表!V:V,0)-1),"")</f>
        <v/>
      </c>
      <c r="W80" s="49" t="str">
        <f>IFERROR(INDEX(总课程表!W:W,MATCH($A80,总课程表!W:W,0)-1)&amp;CHAR(10)&amp;INDEX(总课程表!$A:$A,MATCH($A80,总课程表!W:W,0)-1),"")</f>
        <v>班会
九2</v>
      </c>
      <c r="X80" s="49" t="str">
        <f t="array" ref="X80">IFERROR(IF(OR(A80=走班课),"选修",INDEX(总课程表!X:X,MATCH($A80,总课程表!X:X,0)-1)&amp;CHAR(10)&amp;INDEX(总课程表!$A:$A,MATCH($A80,总课程表!X:X,0)-1)),"")</f>
        <v>语文
九2</v>
      </c>
      <c r="Y80" s="54" t="str">
        <f>IFERROR(INDEX(总课程表!Y:Y,MATCH($A80,总课程表!Y:Y,0)-1)&amp;CHAR(10)&amp;INDEX(总课程表!$A:$A,MATCH($A80,总课程表!Y:Y,0)-1),"")</f>
        <v/>
      </c>
      <c r="Z80" s="51" t="str">
        <f ca="1">IFERROR(INDEX(总课程表!Z:Z,MATCH($A80,总课程表!Z:Z,0)-1)&amp;CHAR(10)&amp;INDEX(总课程表!$A:$A,MATCH($A80,总课程表!Z:Z,0)-1),"")</f>
        <v/>
      </c>
      <c r="AA80" s="49" t="str">
        <f>IFERROR(INDEX(总课程表!AA:AA,MATCH($A80,总课程表!AA:AA,0)-1)&amp;CHAR(10)&amp;INDEX(总课程表!$A:$A,MATCH($A80,总课程表!AA:AA,0)-1),"")</f>
        <v>语文
九2</v>
      </c>
      <c r="AB80" s="49" t="str">
        <f>IFERROR(INDEX(总课程表!AB:AB,MATCH($A80,总课程表!AB:AB,0)-1)&amp;CHAR(10)&amp;INDEX(总课程表!$A:$A,MATCH($A80,总课程表!AB:AB,0)-1),"")</f>
        <v>语文
九8</v>
      </c>
      <c r="AC80" s="50" t="str">
        <f>IFERROR(INDEX(总课程表!AC:AC,MATCH($A80,总课程表!AC:AC,0)-1)&amp;CHAR(10)&amp;INDEX(总课程表!$A:$A,MATCH($A80,总课程表!AC:AC,0)-1),"")</f>
        <v/>
      </c>
      <c r="AD80" s="51" t="str">
        <f>IFERROR(INDEX(总课程表!AD:AD,MATCH($A80,总课程表!AD:AD,0)-1)&amp;CHAR(10)&amp;INDEX(总课程表!$A:$A,MATCH($A80,总课程表!AD:AD,0)-1),"")</f>
        <v/>
      </c>
      <c r="AE80" s="49" t="str">
        <f>IFERROR(INDEX(总课程表!AE:AE,MATCH($A80,总课程表!AE:AE,0)-1)&amp;CHAR(10)&amp;INDEX(总课程表!$A:$A,MATCH($A80,总课程表!AE:AE,0)-1),"")</f>
        <v/>
      </c>
      <c r="AF80" s="49" t="str">
        <f>IFERROR(INDEX(总课程表!AF:AF,MATCH($A80,总课程表!AF:AF,0)-1)&amp;CHAR(10)&amp;INDEX(总课程表!$A:$A,MATCH($A80,总课程表!AF:AF,0)-1),"")</f>
        <v/>
      </c>
      <c r="AG80" s="54" t="str">
        <f>IFERROR(INDEX(总课程表!AG:AG,MATCH($A80,总课程表!AG:AG,0)-1)&amp;CHAR(10)&amp;INDEX(总课程表!$A:$A,MATCH($A80,总课程表!AG:AG,0)-1),"")</f>
        <v/>
      </c>
      <c r="AH80" s="51" t="str">
        <f ca="1">IFERROR(INDEX(总课程表!AH:AH,MATCH($A80,总课程表!AH:AH,0)-1)&amp;CHAR(10)&amp;INDEX(总课程表!$A:$A,MATCH($A80,总课程表!AH:AH,0)-1),"")</f>
        <v/>
      </c>
      <c r="AI80" s="49" t="str">
        <f>IFERROR(INDEX(总课程表!AI:AI,MATCH($A80,总课程表!AI:AI,0)-1)&amp;CHAR(10)&amp;INDEX(总课程表!$A:$A,MATCH($A80,总课程表!AI:AI,0)-1),"")</f>
        <v>语文
九8</v>
      </c>
      <c r="AJ80" s="49" t="str">
        <f>IFERROR(INDEX(总课程表!AJ:AJ,MATCH($A80,总课程表!AJ:AJ,0)-1)&amp;CHAR(10)&amp;INDEX(总课程表!$A:$A,MATCH($A80,总课程表!AJ:AJ,0)-1),"")</f>
        <v/>
      </c>
      <c r="AK80" s="50" t="str">
        <f>IFERROR(INDEX(总课程表!AK:AK,MATCH($A80,总课程表!AK:AK,0)-1)&amp;CHAR(10)&amp;INDEX(总课程表!$A:$A,MATCH($A80,总课程表!AK:AK,0)-1),"")</f>
        <v/>
      </c>
      <c r="AL80" s="51" t="str">
        <f>IFERROR(INDEX(总课程表!AL:AL,MATCH($A80,总课程表!AL:AL,0)-1)&amp;CHAR(10)&amp;INDEX(总课程表!$A:$A,MATCH($A80,总课程表!AL:AL,0)-1),"")</f>
        <v>语文
九2</v>
      </c>
      <c r="AM80" s="49" t="str">
        <f>IFERROR(INDEX(总课程表!AM:AM,MATCH($A80,总课程表!AM:AM,0)-1)&amp;CHAR(10)&amp;INDEX(总课程表!$A:$A,MATCH($A80,总课程表!AM:AM,0)-1),"")</f>
        <v/>
      </c>
      <c r="AN80" s="49" t="str">
        <f>IFERROR(INDEX(总课程表!AN:AN,MATCH($A80,总课程表!AN:AN,0)-1)&amp;CHAR(10)&amp;INDEX(总课程表!$A:$A,MATCH($A80,总课程表!AN:AN,0)-1),"")</f>
        <v/>
      </c>
      <c r="AO80" s="54" t="str">
        <f>IFERROR(INDEX(总课程表!AO:AO,MATCH($A80,总课程表!AO:AO,0)-1)&amp;CHAR(10)&amp;INDEX(总课程表!$A:$A,MATCH($A80,总课程表!AO:AO,0)-1),"")</f>
        <v/>
      </c>
      <c r="AQ80" s="35" t="b">
        <f t="array" aca="1" ref="AQ80" ca="1">SUMPRODUCT((B80:AO80=教师总表0!B80:AO80)*1)=40</f>
        <v>1</v>
      </c>
      <c r="AR80" s="56" t="str">
        <f t="shared" si="3"/>
        <v>司晓玉</v>
      </c>
      <c r="AS80" s="56" t="str">
        <f t="shared" si="3"/>
        <v>司晓玉</v>
      </c>
      <c r="AT80" s="56" t="str">
        <f t="shared" si="3"/>
        <v>司晓玉</v>
      </c>
      <c r="AU80" s="56" t="str">
        <f t="shared" si="3"/>
        <v>司晓玉</v>
      </c>
      <c r="AV80" s="56" t="str">
        <f t="shared" si="3"/>
        <v>司晓玉</v>
      </c>
    </row>
    <row r="81" spans="1:48" ht="22.6" customHeight="1" x14ac:dyDescent="0.15">
      <c r="A81" s="20" t="str">
        <f>教师安排!AI79</f>
        <v>王玉娟</v>
      </c>
      <c r="B81" s="48" t="str">
        <f ca="1">IFERROR(INDEX(总课程表!B:B,MATCH($A81,总课程表!B:B,0)-1)&amp;CHAR(10)&amp;INDEX(总课程表!$A:$A,MATCH($A81,总课程表!B:B,0)-1),"")</f>
        <v/>
      </c>
      <c r="C81" s="49" t="str">
        <f>IFERROR(INDEX(总课程表!C:C,MATCH($A81,总课程表!C:C,0)-1)&amp;CHAR(10)&amp;INDEX(总课程表!$A:$A,MATCH($A81,总课程表!C:C,0)-1),"")</f>
        <v/>
      </c>
      <c r="D81" s="49" t="str">
        <f>IFERROR(INDEX(总课程表!D:D,MATCH($A81,总课程表!D:D,0)-1)&amp;CHAR(10)&amp;INDEX(总课程表!$A:$A,MATCH($A81,总课程表!D:D,0)-1),"")</f>
        <v/>
      </c>
      <c r="E81" s="50" t="str">
        <f>IFERROR(INDEX(总课程表!E:E,MATCH($A81,总课程表!E:E,0)-1)&amp;CHAR(10)&amp;INDEX(总课程表!$A:$A,MATCH($A81,总课程表!E:E,0)-1),"")</f>
        <v/>
      </c>
      <c r="F81" s="51" t="str">
        <f>IFERROR(INDEX(总课程表!F:F,MATCH($A81,总课程表!F:F,0)-1)&amp;CHAR(10)&amp;INDEX(总课程表!$A:$A,MATCH($A81,总课程表!F:F,0)-1),"")</f>
        <v>音乐
八5</v>
      </c>
      <c r="G81" s="49" t="str">
        <f>IFERROR(INDEX(总课程表!G:G,MATCH($A81,总课程表!G:G,0)-1)&amp;CHAR(10)&amp;INDEX(总课程表!$A:$A,MATCH($A81,总课程表!G:G,0)-1),"")</f>
        <v/>
      </c>
      <c r="H81" s="49" t="str">
        <f>IFERROR(INDEX(总课程表!H:H,MATCH($A81,总课程表!H:H,0)-1)&amp;CHAR(10)&amp;INDEX(总课程表!$A:$A,MATCH($A81,总课程表!H:H,0)-1),"")</f>
        <v/>
      </c>
      <c r="I81" s="54" t="str">
        <f>IFERROR(INDEX(总课程表!I:I,MATCH($A81,总课程表!I:I,0)-1)&amp;CHAR(10)&amp;INDEX(总课程表!$A:$A,MATCH($A81,总课程表!I:I,0)-1),"")</f>
        <v/>
      </c>
      <c r="J81" s="51" t="str">
        <f ca="1">IFERROR(INDEX(总课程表!J:J,MATCH($A81,总课程表!J:J,0)-1)&amp;CHAR(10)&amp;INDEX(总课程表!$A:$A,MATCH($A81,总课程表!J:J,0)-1),"")</f>
        <v/>
      </c>
      <c r="K81" s="49" t="str">
        <f>IFERROR(INDEX(总课程表!K:K,MATCH($A81,总课程表!K:K,0)-1)&amp;CHAR(10)&amp;INDEX(总课程表!$A:$A,MATCH($A81,总课程表!K:K,0)-1),"")</f>
        <v/>
      </c>
      <c r="L81" s="49" t="str">
        <f>IFERROR(INDEX(总课程表!L:L,MATCH($A81,总课程表!L:L,0)-1)&amp;CHAR(10)&amp;INDEX(总课程表!$A:$A,MATCH($A81,总课程表!L:L,0)-1),"")</f>
        <v>音乐
八3</v>
      </c>
      <c r="M81" s="50" t="str">
        <f>IFERROR(INDEX(总课程表!M:M,MATCH($A81,总课程表!M:M,0)-1)&amp;CHAR(10)&amp;INDEX(总课程表!$A:$A,MATCH($A81,总课程表!M:M,0)-1),"")</f>
        <v/>
      </c>
      <c r="N81" s="51" t="str">
        <f>IFERROR(INDEX(总课程表!N:N,MATCH($A81,总课程表!N:N,0)-1)&amp;CHAR(10)&amp;INDEX(总课程表!$A:$A,MATCH($A81,总课程表!N:N,0)-1),"")</f>
        <v>音乐
九11</v>
      </c>
      <c r="O81" s="49" t="str">
        <f>IFERROR(INDEX(总课程表!O:O,MATCH($A81,总课程表!O:O,0)-1)&amp;CHAR(10)&amp;INDEX(总课程表!$A:$A,MATCH($A81,总课程表!O:O,0)-1),"")</f>
        <v/>
      </c>
      <c r="P81" s="49" t="str">
        <f>IFERROR(INDEX(总课程表!P:P,MATCH($A81,总课程表!P:P,0)-1)&amp;CHAR(10)&amp;INDEX(总课程表!$A:$A,MATCH($A81,总课程表!P:P,0)-1),"")</f>
        <v>音乐
八8</v>
      </c>
      <c r="Q81" s="54" t="str">
        <f>IFERROR(INDEX(总课程表!Q:Q,MATCH($A81,总课程表!Q:Q,0)-1)&amp;CHAR(10)&amp;INDEX(总课程表!$A:$A,MATCH($A81,总课程表!Q:Q,0)-1),"")</f>
        <v/>
      </c>
      <c r="R81" s="51" t="str">
        <f ca="1">IFERROR(INDEX(总课程表!R:R,MATCH($A81,总课程表!R:R,0)-1)&amp;CHAR(10)&amp;INDEX(总课程表!$A:$A,MATCH($A81,总课程表!R:R,0)-1),"")</f>
        <v/>
      </c>
      <c r="S81" s="49" t="str">
        <f>IFERROR(INDEX(总课程表!S:S,MATCH($A81,总课程表!S:S,0)-1)&amp;CHAR(10)&amp;INDEX(总课程表!$A:$A,MATCH($A81,总课程表!S:S,0)-1),"")</f>
        <v/>
      </c>
      <c r="T81" s="49" t="str">
        <f>IFERROR(INDEX(总课程表!T:T,MATCH($A81,总课程表!T:T,0)-1)&amp;CHAR(10)&amp;INDEX(总课程表!$A:$A,MATCH($A81,总课程表!T:T,0)-1),"")</f>
        <v>音乐
九8</v>
      </c>
      <c r="U81" s="50" t="str">
        <f>IFERROR(INDEX(总课程表!U:U,MATCH($A81,总课程表!U:U,0)-1)&amp;CHAR(10)&amp;INDEX(总课程表!$A:$A,MATCH($A81,总课程表!U:U,0)-1),"")</f>
        <v>音乐
八7</v>
      </c>
      <c r="V81" s="51" t="str">
        <f>IFERROR(INDEX(总课程表!V:V,MATCH($A81,总课程表!V:V,0)-1)&amp;CHAR(10)&amp;INDEX(总课程表!$A:$A,MATCH($A81,总课程表!V:V,0)-1),"")</f>
        <v>音乐
八4</v>
      </c>
      <c r="W81" s="49" t="str">
        <f>IFERROR(INDEX(总课程表!W:W,MATCH($A81,总课程表!W:W,0)-1)&amp;CHAR(10)&amp;INDEX(总课程表!$A:$A,MATCH($A81,总课程表!W:W,0)-1),"")</f>
        <v/>
      </c>
      <c r="X81" s="49" t="str">
        <f t="array" ref="X81">IFERROR(IF(OR(A81=走班课),"选修",INDEX(总课程表!X:X,MATCH($A81,总课程表!X:X,0)-1)&amp;CHAR(10)&amp;INDEX(总课程表!$A:$A,MATCH($A81,总课程表!X:X,0)-1)),"")</f>
        <v>选修</v>
      </c>
      <c r="Y81" s="54" t="str">
        <f>IFERROR(INDEX(总课程表!Y:Y,MATCH($A81,总课程表!Y:Y,0)-1)&amp;CHAR(10)&amp;INDEX(总课程表!$A:$A,MATCH($A81,总课程表!Y:Y,0)-1),"")</f>
        <v/>
      </c>
      <c r="Z81" s="51" t="str">
        <f ca="1">IFERROR(INDEX(总课程表!Z:Z,MATCH($A81,总课程表!Z:Z,0)-1)&amp;CHAR(10)&amp;INDEX(总课程表!$A:$A,MATCH($A81,总课程表!Z:Z,0)-1),"")</f>
        <v/>
      </c>
      <c r="AA81" s="49" t="str">
        <f>IFERROR(INDEX(总课程表!AA:AA,MATCH($A81,总课程表!AA:AA,0)-1)&amp;CHAR(10)&amp;INDEX(总课程表!$A:$A,MATCH($A81,总课程表!AA:AA,0)-1),"")</f>
        <v/>
      </c>
      <c r="AB81" s="49" t="str">
        <f>IFERROR(INDEX(总课程表!AB:AB,MATCH($A81,总课程表!AB:AB,0)-1)&amp;CHAR(10)&amp;INDEX(总课程表!$A:$A,MATCH($A81,总课程表!AB:AB,0)-1),"")</f>
        <v/>
      </c>
      <c r="AC81" s="50" t="str">
        <f>IFERROR(INDEX(总课程表!AC:AC,MATCH($A81,总课程表!AC:AC,0)-1)&amp;CHAR(10)&amp;INDEX(总课程表!$A:$A,MATCH($A81,总课程表!AC:AC,0)-1),"")</f>
        <v/>
      </c>
      <c r="AD81" s="51" t="str">
        <f>IFERROR(INDEX(总课程表!AD:AD,MATCH($A81,总课程表!AD:AD,0)-1)&amp;CHAR(10)&amp;INDEX(总课程表!$A:$A,MATCH($A81,总课程表!AD:AD,0)-1),"")</f>
        <v>音乐
八6</v>
      </c>
      <c r="AE81" s="49" t="str">
        <f>IFERROR(INDEX(总课程表!AE:AE,MATCH($A81,总课程表!AE:AE,0)-1)&amp;CHAR(10)&amp;INDEX(总课程表!$A:$A,MATCH($A81,总课程表!AE:AE,0)-1),"")</f>
        <v>音乐
八9</v>
      </c>
      <c r="AF81" s="49" t="str">
        <f>IFERROR(INDEX(总课程表!AF:AF,MATCH($A81,总课程表!AF:AF,0)-1)&amp;CHAR(10)&amp;INDEX(总课程表!$A:$A,MATCH($A81,总课程表!AF:AF,0)-1),"")</f>
        <v>音乐
九10</v>
      </c>
      <c r="AG81" s="54" t="str">
        <f>IFERROR(INDEX(总课程表!AG:AG,MATCH($A81,总课程表!AG:AG,0)-1)&amp;CHAR(10)&amp;INDEX(总课程表!$A:$A,MATCH($A81,总课程表!AG:AG,0)-1),"")</f>
        <v/>
      </c>
      <c r="AH81" s="51" t="str">
        <f ca="1">IFERROR(INDEX(总课程表!AH:AH,MATCH($A81,总课程表!AH:AH,0)-1)&amp;CHAR(10)&amp;INDEX(总课程表!$A:$A,MATCH($A81,总课程表!AH:AH,0)-1),"")</f>
        <v/>
      </c>
      <c r="AI81" s="49" t="str">
        <f>IFERROR(INDEX(总课程表!AI:AI,MATCH($A81,总课程表!AI:AI,0)-1)&amp;CHAR(10)&amp;INDEX(总课程表!$A:$A,MATCH($A81,总课程表!AI:AI,0)-1),"")</f>
        <v/>
      </c>
      <c r="AJ81" s="49" t="str">
        <f>IFERROR(INDEX(总课程表!AJ:AJ,MATCH($A81,总课程表!AJ:AJ,0)-1)&amp;CHAR(10)&amp;INDEX(总课程表!$A:$A,MATCH($A81,总课程表!AJ:AJ,0)-1),"")</f>
        <v/>
      </c>
      <c r="AK81" s="50" t="str">
        <f>IFERROR(INDEX(总课程表!AK:AK,MATCH($A81,总课程表!AK:AK,0)-1)&amp;CHAR(10)&amp;INDEX(总课程表!$A:$A,MATCH($A81,总课程表!AK:AK,0)-1),"")</f>
        <v/>
      </c>
      <c r="AL81" s="51" t="str">
        <f>IFERROR(INDEX(总课程表!AL:AL,MATCH($A81,总课程表!AL:AL,0)-1)&amp;CHAR(10)&amp;INDEX(总课程表!$A:$A,MATCH($A81,总课程表!AL:AL,0)-1),"")</f>
        <v>音乐
九9</v>
      </c>
      <c r="AM81" s="49" t="str">
        <f>IFERROR(INDEX(总课程表!AM:AM,MATCH($A81,总课程表!AM:AM,0)-1)&amp;CHAR(10)&amp;INDEX(总课程表!$A:$A,MATCH($A81,总课程表!AM:AM,0)-1),"")</f>
        <v>音乐
九7</v>
      </c>
      <c r="AN81" s="49" t="str">
        <f>IFERROR(INDEX(总课程表!AN:AN,MATCH($A81,总课程表!AN:AN,0)-1)&amp;CHAR(10)&amp;INDEX(总课程表!$A:$A,MATCH($A81,总课程表!AN:AN,0)-1),"")</f>
        <v/>
      </c>
      <c r="AO81" s="54" t="str">
        <f>IFERROR(INDEX(总课程表!AO:AO,MATCH($A81,总课程表!AO:AO,0)-1)&amp;CHAR(10)&amp;INDEX(总课程表!$A:$A,MATCH($A81,总课程表!AO:AO,0)-1),"")</f>
        <v/>
      </c>
      <c r="AQ81" s="35" t="b">
        <f t="array" aca="1" ref="AQ81" ca="1">SUMPRODUCT((B81:AO81=教师总表0!B81:AO81)*1)=40</f>
        <v>1</v>
      </c>
      <c r="AR81" s="56" t="str">
        <f t="shared" si="3"/>
        <v>王玉娟</v>
      </c>
      <c r="AS81" s="56" t="str">
        <f t="shared" si="3"/>
        <v>王玉娟</v>
      </c>
      <c r="AT81" s="56" t="str">
        <f t="shared" si="3"/>
        <v>王玉娟</v>
      </c>
      <c r="AU81" s="56" t="str">
        <f t="shared" si="3"/>
        <v>王玉娟</v>
      </c>
      <c r="AV81" s="56" t="str">
        <f t="shared" si="3"/>
        <v>王玉娟</v>
      </c>
    </row>
    <row r="82" spans="1:48" ht="22.6" customHeight="1" x14ac:dyDescent="0.15">
      <c r="A82" s="20" t="str">
        <f>教师安排!AI80</f>
        <v>韦秋香</v>
      </c>
      <c r="B82" s="48" t="str">
        <f ca="1">IFERROR(INDEX(总课程表!B:B,MATCH($A82,总课程表!B:B,0)-1)&amp;CHAR(10)&amp;INDEX(总课程表!$A:$A,MATCH($A82,总课程表!B:B,0)-1),"")</f>
        <v/>
      </c>
      <c r="C82" s="49" t="str">
        <f>IFERROR(INDEX(总课程表!C:C,MATCH($A82,总课程表!C:C,0)-1)&amp;CHAR(10)&amp;INDEX(总课程表!$A:$A,MATCH($A82,总课程表!C:C,0)-1),"")</f>
        <v/>
      </c>
      <c r="D82" s="49" t="str">
        <f>IFERROR(INDEX(总课程表!D:D,MATCH($A82,总课程表!D:D,0)-1)&amp;CHAR(10)&amp;INDEX(总课程表!$A:$A,MATCH($A82,总课程表!D:D,0)-1),"")</f>
        <v/>
      </c>
      <c r="E82" s="50" t="str">
        <f>IFERROR(INDEX(总课程表!E:E,MATCH($A82,总课程表!E:E,0)-1)&amp;CHAR(10)&amp;INDEX(总课程表!$A:$A,MATCH($A82,总课程表!E:E,0)-1),"")</f>
        <v/>
      </c>
      <c r="F82" s="51" t="str">
        <f>IFERROR(INDEX(总课程表!F:F,MATCH($A82,总课程表!F:F,0)-1)&amp;CHAR(10)&amp;INDEX(总课程表!$A:$A,MATCH($A82,总课程表!F:F,0)-1),"")</f>
        <v>体育
八3</v>
      </c>
      <c r="G82" s="49" t="str">
        <f>IFERROR(INDEX(总课程表!G:G,MATCH($A82,总课程表!G:G,0)-1)&amp;CHAR(10)&amp;INDEX(总课程表!$A:$A,MATCH($A82,总课程表!G:G,0)-1),"")</f>
        <v>体育
八4</v>
      </c>
      <c r="H82" s="49" t="str">
        <f>IFERROR(INDEX(总课程表!H:H,MATCH($A82,总课程表!H:H,0)-1)&amp;CHAR(10)&amp;INDEX(总课程表!$A:$A,MATCH($A82,总课程表!H:H,0)-1),"")</f>
        <v/>
      </c>
      <c r="I82" s="54" t="str">
        <f>IFERROR(INDEX(总课程表!I:I,MATCH($A82,总课程表!I:I,0)-1)&amp;CHAR(10)&amp;INDEX(总课程表!$A:$A,MATCH($A82,总课程表!I:I,0)-1),"")</f>
        <v/>
      </c>
      <c r="J82" s="51" t="str">
        <f ca="1">IFERROR(INDEX(总课程表!J:J,MATCH($A82,总课程表!J:J,0)-1)&amp;CHAR(10)&amp;INDEX(总课程表!$A:$A,MATCH($A82,总课程表!J:J,0)-1),"")</f>
        <v/>
      </c>
      <c r="K82" s="49" t="str">
        <f>IFERROR(INDEX(总课程表!K:K,MATCH($A82,总课程表!K:K,0)-1)&amp;CHAR(10)&amp;INDEX(总课程表!$A:$A,MATCH($A82,总课程表!K:K,0)-1),"")</f>
        <v/>
      </c>
      <c r="L82" s="49" t="str">
        <f>IFERROR(INDEX(总课程表!L:L,MATCH($A82,总课程表!L:L,0)-1)&amp;CHAR(10)&amp;INDEX(总课程表!$A:$A,MATCH($A82,总课程表!L:L,0)-1),"")</f>
        <v/>
      </c>
      <c r="M82" s="50" t="str">
        <f>IFERROR(INDEX(总课程表!M:M,MATCH($A82,总课程表!M:M,0)-1)&amp;CHAR(10)&amp;INDEX(总课程表!$A:$A,MATCH($A82,总课程表!M:M,0)-1),"")</f>
        <v>体育
八1</v>
      </c>
      <c r="N82" s="51" t="str">
        <f>IFERROR(INDEX(总课程表!N:N,MATCH($A82,总课程表!N:N,0)-1)&amp;CHAR(10)&amp;INDEX(总课程表!$A:$A,MATCH($A82,总课程表!N:N,0)-1),"")</f>
        <v/>
      </c>
      <c r="O82" s="49" t="str">
        <f>IFERROR(INDEX(总课程表!O:O,MATCH($A82,总课程表!O:O,0)-1)&amp;CHAR(10)&amp;INDEX(总课程表!$A:$A,MATCH($A82,总课程表!O:O,0)-1),"")</f>
        <v>体育
八2</v>
      </c>
      <c r="P82" s="49" t="str">
        <f>IFERROR(INDEX(总课程表!P:P,MATCH($A82,总课程表!P:P,0)-1)&amp;CHAR(10)&amp;INDEX(总课程表!$A:$A,MATCH($A82,总课程表!P:P,0)-1),"")</f>
        <v>体育
八4</v>
      </c>
      <c r="Q82" s="54" t="str">
        <f>IFERROR(INDEX(总课程表!Q:Q,MATCH($A82,总课程表!Q:Q,0)-1)&amp;CHAR(10)&amp;INDEX(总课程表!$A:$A,MATCH($A82,总课程表!Q:Q,0)-1),"")</f>
        <v/>
      </c>
      <c r="R82" s="51" t="str">
        <f ca="1">IFERROR(INDEX(总课程表!R:R,MATCH($A82,总课程表!R:R,0)-1)&amp;CHAR(10)&amp;INDEX(总课程表!$A:$A,MATCH($A82,总课程表!R:R,0)-1),"")</f>
        <v/>
      </c>
      <c r="S82" s="49" t="str">
        <f>IFERROR(INDEX(总课程表!S:S,MATCH($A82,总课程表!S:S,0)-1)&amp;CHAR(10)&amp;INDEX(总课程表!$A:$A,MATCH($A82,总课程表!S:S,0)-1),"")</f>
        <v/>
      </c>
      <c r="T82" s="49" t="str">
        <f>IFERROR(INDEX(总课程表!T:T,MATCH($A82,总课程表!T:T,0)-1)&amp;CHAR(10)&amp;INDEX(总课程表!$A:$A,MATCH($A82,总课程表!T:T,0)-1),"")</f>
        <v/>
      </c>
      <c r="U82" s="50" t="str">
        <f>IFERROR(INDEX(总课程表!U:U,MATCH($A82,总课程表!U:U,0)-1)&amp;CHAR(10)&amp;INDEX(总课程表!$A:$A,MATCH($A82,总课程表!U:U,0)-1),"")</f>
        <v/>
      </c>
      <c r="V82" s="51" t="str">
        <f>IFERROR(INDEX(总课程表!V:V,MATCH($A82,总课程表!V:V,0)-1)&amp;CHAR(10)&amp;INDEX(总课程表!$A:$A,MATCH($A82,总课程表!V:V,0)-1),"")</f>
        <v>体育
八3</v>
      </c>
      <c r="W82" s="49" t="str">
        <f>IFERROR(INDEX(总课程表!W:W,MATCH($A82,总课程表!W:W,0)-1)&amp;CHAR(10)&amp;INDEX(总课程表!$A:$A,MATCH($A82,总课程表!W:W,0)-1),"")</f>
        <v/>
      </c>
      <c r="X82" s="49" t="str">
        <f t="array" ref="X82">IFERROR(IF(OR(A82=走班课),"选修",INDEX(总课程表!X:X,MATCH($A82,总课程表!X:X,0)-1)&amp;CHAR(10)&amp;INDEX(总课程表!$A:$A,MATCH($A82,总课程表!X:X,0)-1)),"")</f>
        <v/>
      </c>
      <c r="Y82" s="54" t="str">
        <f>IFERROR(INDEX(总课程表!Y:Y,MATCH($A82,总课程表!Y:Y,0)-1)&amp;CHAR(10)&amp;INDEX(总课程表!$A:$A,MATCH($A82,总课程表!Y:Y,0)-1),"")</f>
        <v/>
      </c>
      <c r="Z82" s="51" t="str">
        <f ca="1">IFERROR(INDEX(总课程表!Z:Z,MATCH($A82,总课程表!Z:Z,0)-1)&amp;CHAR(10)&amp;INDEX(总课程表!$A:$A,MATCH($A82,总课程表!Z:Z,0)-1),"")</f>
        <v/>
      </c>
      <c r="AA82" s="49" t="str">
        <f>IFERROR(INDEX(总课程表!AA:AA,MATCH($A82,总课程表!AA:AA,0)-1)&amp;CHAR(10)&amp;INDEX(总课程表!$A:$A,MATCH($A82,总课程表!AA:AA,0)-1),"")</f>
        <v/>
      </c>
      <c r="AB82" s="49" t="str">
        <f>IFERROR(INDEX(总课程表!AB:AB,MATCH($A82,总课程表!AB:AB,0)-1)&amp;CHAR(10)&amp;INDEX(总课程表!$A:$A,MATCH($A82,总课程表!AB:AB,0)-1),"")</f>
        <v>体育
八3</v>
      </c>
      <c r="AC82" s="50" t="str">
        <f>IFERROR(INDEX(总课程表!AC:AC,MATCH($A82,总课程表!AC:AC,0)-1)&amp;CHAR(10)&amp;INDEX(总课程表!$A:$A,MATCH($A82,总课程表!AC:AC,0)-1),"")</f>
        <v>体育
八2</v>
      </c>
      <c r="AD82" s="51" t="str">
        <f>IFERROR(INDEX(总课程表!AD:AD,MATCH($A82,总课程表!AD:AD,0)-1)&amp;CHAR(10)&amp;INDEX(总课程表!$A:$A,MATCH($A82,总课程表!AD:AD,0)-1),"")</f>
        <v>体育
八1</v>
      </c>
      <c r="AE82" s="49" t="str">
        <f>IFERROR(INDEX(总课程表!AE:AE,MATCH($A82,总课程表!AE:AE,0)-1)&amp;CHAR(10)&amp;INDEX(总课程表!$A:$A,MATCH($A82,总课程表!AE:AE,0)-1),"")</f>
        <v/>
      </c>
      <c r="AF82" s="49" t="str">
        <f>IFERROR(INDEX(总课程表!AF:AF,MATCH($A82,总课程表!AF:AF,0)-1)&amp;CHAR(10)&amp;INDEX(总课程表!$A:$A,MATCH($A82,总课程表!AF:AF,0)-1),"")</f>
        <v>体育
八4</v>
      </c>
      <c r="AG82" s="54" t="str">
        <f>IFERROR(INDEX(总课程表!AG:AG,MATCH($A82,总课程表!AG:AG,0)-1)&amp;CHAR(10)&amp;INDEX(总课程表!$A:$A,MATCH($A82,总课程表!AG:AG,0)-1),"")</f>
        <v/>
      </c>
      <c r="AH82" s="51" t="str">
        <f ca="1">IFERROR(INDEX(总课程表!AH:AH,MATCH($A82,总课程表!AH:AH,0)-1)&amp;CHAR(10)&amp;INDEX(总课程表!$A:$A,MATCH($A82,总课程表!AH:AH,0)-1),"")</f>
        <v/>
      </c>
      <c r="AI82" s="49" t="str">
        <f>IFERROR(INDEX(总课程表!AI:AI,MATCH($A82,总课程表!AI:AI,0)-1)&amp;CHAR(10)&amp;INDEX(总课程表!$A:$A,MATCH($A82,总课程表!AI:AI,0)-1),"")</f>
        <v/>
      </c>
      <c r="AJ82" s="49" t="str">
        <f>IFERROR(INDEX(总课程表!AJ:AJ,MATCH($A82,总课程表!AJ:AJ,0)-1)&amp;CHAR(10)&amp;INDEX(总课程表!$A:$A,MATCH($A82,总课程表!AJ:AJ,0)-1),"")</f>
        <v>体育
八1</v>
      </c>
      <c r="AK82" s="50" t="str">
        <f>IFERROR(INDEX(总课程表!AK:AK,MATCH($A82,总课程表!AK:AK,0)-1)&amp;CHAR(10)&amp;INDEX(总课程表!$A:$A,MATCH($A82,总课程表!AK:AK,0)-1),"")</f>
        <v/>
      </c>
      <c r="AL82" s="51" t="str">
        <f>IFERROR(INDEX(总课程表!AL:AL,MATCH($A82,总课程表!AL:AL,0)-1)&amp;CHAR(10)&amp;INDEX(总课程表!$A:$A,MATCH($A82,总课程表!AL:AL,0)-1),"")</f>
        <v/>
      </c>
      <c r="AM82" s="49" t="str">
        <f>IFERROR(INDEX(总课程表!AM:AM,MATCH($A82,总课程表!AM:AM,0)-1)&amp;CHAR(10)&amp;INDEX(总课程表!$A:$A,MATCH($A82,总课程表!AM:AM,0)-1),"")</f>
        <v/>
      </c>
      <c r="AN82" s="49" t="str">
        <f>IFERROR(INDEX(总课程表!AN:AN,MATCH($A82,总课程表!AN:AN,0)-1)&amp;CHAR(10)&amp;INDEX(总课程表!$A:$A,MATCH($A82,总课程表!AN:AN,0)-1),"")</f>
        <v>体育
八2</v>
      </c>
      <c r="AO82" s="54" t="str">
        <f>IFERROR(INDEX(总课程表!AO:AO,MATCH($A82,总课程表!AO:AO,0)-1)&amp;CHAR(10)&amp;INDEX(总课程表!$A:$A,MATCH($A82,总课程表!AO:AO,0)-1),"")</f>
        <v/>
      </c>
      <c r="AQ82" s="35" t="b">
        <f t="array" aca="1" ref="AQ82" ca="1">SUMPRODUCT((B82:AO82=教师总表0!B82:AO82)*1)=40</f>
        <v>1</v>
      </c>
      <c r="AR82" s="56" t="str">
        <f t="shared" si="3"/>
        <v>韦秋香</v>
      </c>
      <c r="AS82" s="56" t="str">
        <f t="shared" si="3"/>
        <v>韦秋香</v>
      </c>
      <c r="AT82" s="56" t="str">
        <f t="shared" si="3"/>
        <v>韦秋香</v>
      </c>
      <c r="AU82" s="56" t="str">
        <f t="shared" si="3"/>
        <v>韦秋香</v>
      </c>
      <c r="AV82" s="56" t="str">
        <f t="shared" si="3"/>
        <v>韦秋香</v>
      </c>
    </row>
    <row r="83" spans="1:48" ht="22.6" customHeight="1" x14ac:dyDescent="0.15">
      <c r="A83" s="20" t="str">
        <f>教师安排!AI81</f>
        <v>吴昊</v>
      </c>
      <c r="B83" s="48" t="str">
        <f ca="1">IFERROR(INDEX(总课程表!B:B,MATCH($A83,总课程表!B:B,0)-1)&amp;CHAR(10)&amp;INDEX(总课程表!$A:$A,MATCH($A83,总课程表!B:B,0)-1),"")</f>
        <v/>
      </c>
      <c r="C83" s="49" t="str">
        <f>IFERROR(INDEX(总课程表!C:C,MATCH($A83,总课程表!C:C,0)-1)&amp;CHAR(10)&amp;INDEX(总课程表!$A:$A,MATCH($A83,总课程表!C:C,0)-1),"")</f>
        <v/>
      </c>
      <c r="D83" s="49" t="str">
        <f>IFERROR(INDEX(总课程表!D:D,MATCH($A83,总课程表!D:D,0)-1)&amp;CHAR(10)&amp;INDEX(总课程表!$A:$A,MATCH($A83,总课程表!D:D,0)-1),"")</f>
        <v>生物
七10</v>
      </c>
      <c r="E83" s="50" t="str">
        <f>IFERROR(INDEX(总课程表!E:E,MATCH($A83,总课程表!E:E,0)-1)&amp;CHAR(10)&amp;INDEX(总课程表!$A:$A,MATCH($A83,总课程表!E:E,0)-1),"")</f>
        <v>物理
八4</v>
      </c>
      <c r="F83" s="51" t="str">
        <f>IFERROR(INDEX(总课程表!F:F,MATCH($A83,总课程表!F:F,0)-1)&amp;CHAR(10)&amp;INDEX(总课程表!$A:$A,MATCH($A83,总课程表!F:F,0)-1),"")</f>
        <v/>
      </c>
      <c r="G83" s="49" t="str">
        <f>IFERROR(INDEX(总课程表!G:G,MATCH($A83,总课程表!G:G,0)-1)&amp;CHAR(10)&amp;INDEX(总课程表!$A:$A,MATCH($A83,总课程表!G:G,0)-1),"")</f>
        <v>物理
八8</v>
      </c>
      <c r="H83" s="49" t="str">
        <f>IFERROR(INDEX(总课程表!H:H,MATCH($A83,总课程表!H:H,0)-1)&amp;CHAR(10)&amp;INDEX(总课程表!$A:$A,MATCH($A83,总课程表!H:H,0)-1),"")</f>
        <v/>
      </c>
      <c r="I83" s="54" t="str">
        <f>IFERROR(INDEX(总课程表!I:I,MATCH($A83,总课程表!I:I,0)-1)&amp;CHAR(10)&amp;INDEX(总课程表!$A:$A,MATCH($A83,总课程表!I:I,0)-1),"")</f>
        <v/>
      </c>
      <c r="J83" s="51" t="str">
        <f ca="1">IFERROR(INDEX(总课程表!J:J,MATCH($A83,总课程表!J:J,0)-1)&amp;CHAR(10)&amp;INDEX(总课程表!$A:$A,MATCH($A83,总课程表!J:J,0)-1),"")</f>
        <v/>
      </c>
      <c r="K83" s="49" t="str">
        <f>IFERROR(INDEX(总课程表!K:K,MATCH($A83,总课程表!K:K,0)-1)&amp;CHAR(10)&amp;INDEX(总课程表!$A:$A,MATCH($A83,总课程表!K:K,0)-1),"")</f>
        <v/>
      </c>
      <c r="L83" s="49" t="str">
        <f>IFERROR(INDEX(总课程表!L:L,MATCH($A83,总课程表!L:L,0)-1)&amp;CHAR(10)&amp;INDEX(总课程表!$A:$A,MATCH($A83,总课程表!L:L,0)-1),"")</f>
        <v/>
      </c>
      <c r="M83" s="50" t="str">
        <f>IFERROR(INDEX(总课程表!M:M,MATCH($A83,总课程表!M:M,0)-1)&amp;CHAR(10)&amp;INDEX(总课程表!$A:$A,MATCH($A83,总课程表!M:M,0)-1),"")</f>
        <v>生物
七10</v>
      </c>
      <c r="N83" s="51" t="str">
        <f>IFERROR(INDEX(总课程表!N:N,MATCH($A83,总课程表!N:N,0)-1)&amp;CHAR(10)&amp;INDEX(总课程表!$A:$A,MATCH($A83,总课程表!N:N,0)-1),"")</f>
        <v/>
      </c>
      <c r="O83" s="49" t="str">
        <f>IFERROR(INDEX(总课程表!O:O,MATCH($A83,总课程表!O:O,0)-1)&amp;CHAR(10)&amp;INDEX(总课程表!$A:$A,MATCH($A83,总课程表!O:O,0)-1),"")</f>
        <v/>
      </c>
      <c r="P83" s="49" t="str">
        <f>IFERROR(INDEX(总课程表!P:P,MATCH($A83,总课程表!P:P,0)-1)&amp;CHAR(10)&amp;INDEX(总课程表!$A:$A,MATCH($A83,总课程表!P:P,0)-1),"")</f>
        <v/>
      </c>
      <c r="Q83" s="54" t="str">
        <f>IFERROR(INDEX(总课程表!Q:Q,MATCH($A83,总课程表!Q:Q,0)-1)&amp;CHAR(10)&amp;INDEX(总课程表!$A:$A,MATCH($A83,总课程表!Q:Q,0)-1),"")</f>
        <v/>
      </c>
      <c r="R83" s="51" t="str">
        <f ca="1">IFERROR(INDEX(总课程表!R:R,MATCH($A83,总课程表!R:R,0)-1)&amp;CHAR(10)&amp;INDEX(总课程表!$A:$A,MATCH($A83,总课程表!R:R,0)-1),"")</f>
        <v/>
      </c>
      <c r="S83" s="49" t="str">
        <f>IFERROR(INDEX(总课程表!S:S,MATCH($A83,总课程表!S:S,0)-1)&amp;CHAR(10)&amp;INDEX(总课程表!$A:$A,MATCH($A83,总课程表!S:S,0)-1),"")</f>
        <v/>
      </c>
      <c r="T83" s="49" t="str">
        <f>IFERROR(INDEX(总课程表!T:T,MATCH($A83,总课程表!T:T,0)-1)&amp;CHAR(10)&amp;INDEX(总课程表!$A:$A,MATCH($A83,总课程表!T:T,0)-1),"")</f>
        <v/>
      </c>
      <c r="U83" s="50" t="str">
        <f>IFERROR(INDEX(总课程表!U:U,MATCH($A83,总课程表!U:U,0)-1)&amp;CHAR(10)&amp;INDEX(总课程表!$A:$A,MATCH($A83,总课程表!U:U,0)-1),"")</f>
        <v>物理
八8</v>
      </c>
      <c r="V83" s="51" t="str">
        <f>IFERROR(INDEX(总课程表!V:V,MATCH($A83,总课程表!V:V,0)-1)&amp;CHAR(10)&amp;INDEX(总课程表!$A:$A,MATCH($A83,总课程表!V:V,0)-1),"")</f>
        <v/>
      </c>
      <c r="W83" s="49" t="str">
        <f>IFERROR(INDEX(总课程表!W:W,MATCH($A83,总课程表!W:W,0)-1)&amp;CHAR(10)&amp;INDEX(总课程表!$A:$A,MATCH($A83,总课程表!W:W,0)-1),"")</f>
        <v>班会
八4</v>
      </c>
      <c r="X83" s="49" t="str">
        <f t="array" ref="X83">IFERROR(IF(OR(A83=走班课),"选修",INDEX(总课程表!X:X,MATCH($A83,总课程表!X:X,0)-1)&amp;CHAR(10)&amp;INDEX(总课程表!$A:$A,MATCH($A83,总课程表!X:X,0)-1)),"")</f>
        <v/>
      </c>
      <c r="Y83" s="54" t="str">
        <f>IFERROR(INDEX(总课程表!Y:Y,MATCH($A83,总课程表!Y:Y,0)-1)&amp;CHAR(10)&amp;INDEX(总课程表!$A:$A,MATCH($A83,总课程表!Y:Y,0)-1),"")</f>
        <v/>
      </c>
      <c r="Z83" s="51" t="str">
        <f ca="1">IFERROR(INDEX(总课程表!Z:Z,MATCH($A83,总课程表!Z:Z,0)-1)&amp;CHAR(10)&amp;INDEX(总课程表!$A:$A,MATCH($A83,总课程表!Z:Z,0)-1),"")</f>
        <v>物理
八4</v>
      </c>
      <c r="AA83" s="49" t="str">
        <f>IFERROR(INDEX(总课程表!AA:AA,MATCH($A83,总课程表!AA:AA,0)-1)&amp;CHAR(10)&amp;INDEX(总课程表!$A:$A,MATCH($A83,总课程表!AA:AA,0)-1),"")</f>
        <v/>
      </c>
      <c r="AB83" s="49" t="str">
        <f>IFERROR(INDEX(总课程表!AB:AB,MATCH($A83,总课程表!AB:AB,0)-1)&amp;CHAR(10)&amp;INDEX(总课程表!$A:$A,MATCH($A83,总课程表!AB:AB,0)-1),"")</f>
        <v>生物
七10</v>
      </c>
      <c r="AC83" s="50" t="str">
        <f>IFERROR(INDEX(总课程表!AC:AC,MATCH($A83,总课程表!AC:AC,0)-1)&amp;CHAR(10)&amp;INDEX(总课程表!$A:$A,MATCH($A83,总课程表!AC:AC,0)-1),"")</f>
        <v/>
      </c>
      <c r="AD83" s="51" t="str">
        <f>IFERROR(INDEX(总课程表!AD:AD,MATCH($A83,总课程表!AD:AD,0)-1)&amp;CHAR(10)&amp;INDEX(总课程表!$A:$A,MATCH($A83,总课程表!AD:AD,0)-1),"")</f>
        <v/>
      </c>
      <c r="AE83" s="49" t="str">
        <f>IFERROR(INDEX(总课程表!AE:AE,MATCH($A83,总课程表!AE:AE,0)-1)&amp;CHAR(10)&amp;INDEX(总课程表!$A:$A,MATCH($A83,总课程表!AE:AE,0)-1),"")</f>
        <v/>
      </c>
      <c r="AF83" s="49" t="str">
        <f>IFERROR(INDEX(总课程表!AF:AF,MATCH($A83,总课程表!AF:AF,0)-1)&amp;CHAR(10)&amp;INDEX(总课程表!$A:$A,MATCH($A83,总课程表!AF:AF,0)-1),"")</f>
        <v/>
      </c>
      <c r="AG83" s="54" t="str">
        <f>IFERROR(INDEX(总课程表!AG:AG,MATCH($A83,总课程表!AG:AG,0)-1)&amp;CHAR(10)&amp;INDEX(总课程表!$A:$A,MATCH($A83,总课程表!AG:AG,0)-1),"")</f>
        <v/>
      </c>
      <c r="AH83" s="51" t="str">
        <f ca="1">IFERROR(INDEX(总课程表!AH:AH,MATCH($A83,总课程表!AH:AH,0)-1)&amp;CHAR(10)&amp;INDEX(总课程表!$A:$A,MATCH($A83,总课程表!AH:AH,0)-1),"")</f>
        <v/>
      </c>
      <c r="AI83" s="49" t="str">
        <f>IFERROR(INDEX(总课程表!AI:AI,MATCH($A83,总课程表!AI:AI,0)-1)&amp;CHAR(10)&amp;INDEX(总课程表!$A:$A,MATCH($A83,总课程表!AI:AI,0)-1),"")</f>
        <v/>
      </c>
      <c r="AJ83" s="49" t="str">
        <f>IFERROR(INDEX(总课程表!AJ:AJ,MATCH($A83,总课程表!AJ:AJ,0)-1)&amp;CHAR(10)&amp;INDEX(总课程表!$A:$A,MATCH($A83,总课程表!AJ:AJ,0)-1),"")</f>
        <v>物理
八8</v>
      </c>
      <c r="AK83" s="50" t="str">
        <f>IFERROR(INDEX(总课程表!AK:AK,MATCH($A83,总课程表!AK:AK,0)-1)&amp;CHAR(10)&amp;INDEX(总课程表!$A:$A,MATCH($A83,总课程表!AK:AK,0)-1),"")</f>
        <v/>
      </c>
      <c r="AL83" s="51" t="str">
        <f>IFERROR(INDEX(总课程表!AL:AL,MATCH($A83,总课程表!AL:AL,0)-1)&amp;CHAR(10)&amp;INDEX(总课程表!$A:$A,MATCH($A83,总课程表!AL:AL,0)-1),"")</f>
        <v>物理
八4</v>
      </c>
      <c r="AM83" s="49" t="str">
        <f>IFERROR(INDEX(总课程表!AM:AM,MATCH($A83,总课程表!AM:AM,0)-1)&amp;CHAR(10)&amp;INDEX(总课程表!$A:$A,MATCH($A83,总课程表!AM:AM,0)-1),"")</f>
        <v/>
      </c>
      <c r="AN83" s="49" t="str">
        <f>IFERROR(INDEX(总课程表!AN:AN,MATCH($A83,总课程表!AN:AN,0)-1)&amp;CHAR(10)&amp;INDEX(总课程表!$A:$A,MATCH($A83,总课程表!AN:AN,0)-1),"")</f>
        <v/>
      </c>
      <c r="AO83" s="54" t="str">
        <f>IFERROR(INDEX(总课程表!AO:AO,MATCH($A83,总课程表!AO:AO,0)-1)&amp;CHAR(10)&amp;INDEX(总课程表!$A:$A,MATCH($A83,总课程表!AO:AO,0)-1),"")</f>
        <v/>
      </c>
      <c r="AQ83" s="35" t="b">
        <f t="array" aca="1" ref="AQ83" ca="1">SUMPRODUCT((B83:AO83=教师总表0!B83:AO83)*1)=40</f>
        <v>1</v>
      </c>
      <c r="AR83" s="56" t="str">
        <f t="shared" si="3"/>
        <v>吴昊</v>
      </c>
      <c r="AS83" s="56" t="str">
        <f t="shared" si="3"/>
        <v>吴昊</v>
      </c>
      <c r="AT83" s="56" t="str">
        <f t="shared" si="3"/>
        <v>吴昊</v>
      </c>
      <c r="AU83" s="56" t="str">
        <f t="shared" si="3"/>
        <v>吴昊</v>
      </c>
      <c r="AV83" s="56" t="str">
        <f t="shared" si="3"/>
        <v>吴昊</v>
      </c>
    </row>
    <row r="84" spans="1:48" ht="22.6" customHeight="1" x14ac:dyDescent="0.15">
      <c r="A84" s="20" t="str">
        <f>教师安排!AI82</f>
        <v>奚双喜</v>
      </c>
      <c r="B84" s="48" t="str">
        <f ca="1">IFERROR(INDEX(总课程表!B:B,MATCH($A84,总课程表!B:B,0)-1)&amp;CHAR(10)&amp;INDEX(总课程表!$A:$A,MATCH($A84,总课程表!B:B,0)-1),"")</f>
        <v/>
      </c>
      <c r="C84" s="49" t="str">
        <f>IFERROR(INDEX(总课程表!C:C,MATCH($A84,总课程表!C:C,0)-1)&amp;CHAR(10)&amp;INDEX(总课程表!$A:$A,MATCH($A84,总课程表!C:C,0)-1),"")</f>
        <v/>
      </c>
      <c r="D84" s="49" t="str">
        <f>IFERROR(INDEX(总课程表!D:D,MATCH($A84,总课程表!D:D,0)-1)&amp;CHAR(10)&amp;INDEX(总课程表!$A:$A,MATCH($A84,总课程表!D:D,0)-1),"")</f>
        <v/>
      </c>
      <c r="E84" s="50" t="str">
        <f>IFERROR(INDEX(总课程表!E:E,MATCH($A84,总课程表!E:E,0)-1)&amp;CHAR(10)&amp;INDEX(总课程表!$A:$A,MATCH($A84,总课程表!E:E,0)-1),"")</f>
        <v/>
      </c>
      <c r="F84" s="51" t="str">
        <f>IFERROR(INDEX(总课程表!F:F,MATCH($A84,总课程表!F:F,0)-1)&amp;CHAR(10)&amp;INDEX(总课程表!$A:$A,MATCH($A84,总课程表!F:F,0)-1),"")</f>
        <v/>
      </c>
      <c r="G84" s="49" t="str">
        <f>IFERROR(INDEX(总课程表!G:G,MATCH($A84,总课程表!G:G,0)-1)&amp;CHAR(10)&amp;INDEX(总课程表!$A:$A,MATCH($A84,总课程表!G:G,0)-1),"")</f>
        <v/>
      </c>
      <c r="H84" s="49" t="str">
        <f>IFERROR(INDEX(总课程表!H:H,MATCH($A84,总课程表!H:H,0)-1)&amp;CHAR(10)&amp;INDEX(总课程表!$A:$A,MATCH($A84,总课程表!H:H,0)-1),"")</f>
        <v/>
      </c>
      <c r="I84" s="54" t="str">
        <f>IFERROR(INDEX(总课程表!I:I,MATCH($A84,总课程表!I:I,0)-1)&amp;CHAR(10)&amp;INDEX(总课程表!$A:$A,MATCH($A84,总课程表!I:I,0)-1),"")</f>
        <v>安/书
七10</v>
      </c>
      <c r="J84" s="51" t="str">
        <f ca="1">IFERROR(INDEX(总课程表!J:J,MATCH($A84,总课程表!J:J,0)-1)&amp;CHAR(10)&amp;INDEX(总课程表!$A:$A,MATCH($A84,总课程表!J:J,0)-1),"")</f>
        <v/>
      </c>
      <c r="K84" s="49" t="str">
        <f>IFERROR(INDEX(总课程表!K:K,MATCH($A84,总课程表!K:K,0)-1)&amp;CHAR(10)&amp;INDEX(总课程表!$A:$A,MATCH($A84,总课程表!K:K,0)-1),"")</f>
        <v/>
      </c>
      <c r="L84" s="49" t="str">
        <f>IFERROR(INDEX(总课程表!L:L,MATCH($A84,总课程表!L:L,0)-1)&amp;CHAR(10)&amp;INDEX(总课程表!$A:$A,MATCH($A84,总课程表!L:L,0)-1),"")</f>
        <v/>
      </c>
      <c r="M84" s="50" t="str">
        <f>IFERROR(INDEX(总课程表!M:M,MATCH($A84,总课程表!M:M,0)-1)&amp;CHAR(10)&amp;INDEX(总课程表!$A:$A,MATCH($A84,总课程表!M:M,0)-1),"")</f>
        <v/>
      </c>
      <c r="N84" s="51" t="str">
        <f>IFERROR(INDEX(总课程表!N:N,MATCH($A84,总课程表!N:N,0)-1)&amp;CHAR(10)&amp;INDEX(总课程表!$A:$A,MATCH($A84,总课程表!N:N,0)-1),"")</f>
        <v/>
      </c>
      <c r="O84" s="49" t="str">
        <f>IFERROR(INDEX(总课程表!O:O,MATCH($A84,总课程表!O:O,0)-1)&amp;CHAR(10)&amp;INDEX(总课程表!$A:$A,MATCH($A84,总课程表!O:O,0)-1),"")</f>
        <v/>
      </c>
      <c r="P84" s="49" t="str">
        <f>IFERROR(INDEX(总课程表!P:P,MATCH($A84,总课程表!P:P,0)-1)&amp;CHAR(10)&amp;INDEX(总课程表!$A:$A,MATCH($A84,总课程表!P:P,0)-1),"")</f>
        <v/>
      </c>
      <c r="Q84" s="54" t="str">
        <f>IFERROR(INDEX(总课程表!Q:Q,MATCH($A84,总课程表!Q:Q,0)-1)&amp;CHAR(10)&amp;INDEX(总课程表!$A:$A,MATCH($A84,总课程表!Q:Q,0)-1),"")</f>
        <v>安/书
七9</v>
      </c>
      <c r="R84" s="51" t="str">
        <f ca="1">IFERROR(INDEX(总课程表!R:R,MATCH($A84,总课程表!R:R,0)-1)&amp;CHAR(10)&amp;INDEX(总课程表!$A:$A,MATCH($A84,总课程表!R:R,0)-1),"")</f>
        <v/>
      </c>
      <c r="S84" s="49" t="str">
        <f>IFERROR(INDEX(总课程表!S:S,MATCH($A84,总课程表!S:S,0)-1)&amp;CHAR(10)&amp;INDEX(总课程表!$A:$A,MATCH($A84,总课程表!S:S,0)-1),"")</f>
        <v/>
      </c>
      <c r="T84" s="49" t="str">
        <f>IFERROR(INDEX(总课程表!T:T,MATCH($A84,总课程表!T:T,0)-1)&amp;CHAR(10)&amp;INDEX(总课程表!$A:$A,MATCH($A84,总课程表!T:T,0)-1),"")</f>
        <v/>
      </c>
      <c r="U84" s="50" t="str">
        <f>IFERROR(INDEX(总课程表!U:U,MATCH($A84,总课程表!U:U,0)-1)&amp;CHAR(10)&amp;INDEX(总课程表!$A:$A,MATCH($A84,总课程表!U:U,0)-1),"")</f>
        <v/>
      </c>
      <c r="V84" s="51" t="str">
        <f>IFERROR(INDEX(总课程表!V:V,MATCH($A84,总课程表!V:V,0)-1)&amp;CHAR(10)&amp;INDEX(总课程表!$A:$A,MATCH($A84,总课程表!V:V,0)-1),"")</f>
        <v/>
      </c>
      <c r="W84" s="49" t="str">
        <f>IFERROR(INDEX(总课程表!W:W,MATCH($A84,总课程表!W:W,0)-1)&amp;CHAR(10)&amp;INDEX(总课程表!$A:$A,MATCH($A84,总课程表!W:W,0)-1),"")</f>
        <v/>
      </c>
      <c r="X84" s="49" t="str">
        <f t="array" ref="X84">IFERROR(IF(OR(A84=走班课),"选修",INDEX(总课程表!X:X,MATCH($A84,总课程表!X:X,0)-1)&amp;CHAR(10)&amp;INDEX(总课程表!$A:$A,MATCH($A84,总课程表!X:X,0)-1)),"")</f>
        <v>选修</v>
      </c>
      <c r="Y84" s="54" t="str">
        <f>IFERROR(INDEX(总课程表!Y:Y,MATCH($A84,总课程表!Y:Y,0)-1)&amp;CHAR(10)&amp;INDEX(总课程表!$A:$A,MATCH($A84,总课程表!Y:Y,0)-1),"")</f>
        <v>安/书
七6</v>
      </c>
      <c r="Z84" s="51" t="str">
        <f ca="1">IFERROR(INDEX(总课程表!Z:Z,MATCH($A84,总课程表!Z:Z,0)-1)&amp;CHAR(10)&amp;INDEX(总课程表!$A:$A,MATCH($A84,总课程表!Z:Z,0)-1),"")</f>
        <v/>
      </c>
      <c r="AA84" s="49" t="str">
        <f>IFERROR(INDEX(总课程表!AA:AA,MATCH($A84,总课程表!AA:AA,0)-1)&amp;CHAR(10)&amp;INDEX(总课程表!$A:$A,MATCH($A84,总课程表!AA:AA,0)-1),"")</f>
        <v/>
      </c>
      <c r="AB84" s="49" t="str">
        <f>IFERROR(INDEX(总课程表!AB:AB,MATCH($A84,总课程表!AB:AB,0)-1)&amp;CHAR(10)&amp;INDEX(总课程表!$A:$A,MATCH($A84,总课程表!AB:AB,0)-1),"")</f>
        <v/>
      </c>
      <c r="AC84" s="50" t="str">
        <f>IFERROR(INDEX(总课程表!AC:AC,MATCH($A84,总课程表!AC:AC,0)-1)&amp;CHAR(10)&amp;INDEX(总课程表!$A:$A,MATCH($A84,总课程表!AC:AC,0)-1),"")</f>
        <v/>
      </c>
      <c r="AD84" s="51" t="str">
        <f>IFERROR(INDEX(总课程表!AD:AD,MATCH($A84,总课程表!AD:AD,0)-1)&amp;CHAR(10)&amp;INDEX(总课程表!$A:$A,MATCH($A84,总课程表!AD:AD,0)-1),"")</f>
        <v/>
      </c>
      <c r="AE84" s="49" t="str">
        <f>IFERROR(INDEX(总课程表!AE:AE,MATCH($A84,总课程表!AE:AE,0)-1)&amp;CHAR(10)&amp;INDEX(总课程表!$A:$A,MATCH($A84,总课程表!AE:AE,0)-1),"")</f>
        <v/>
      </c>
      <c r="AF84" s="49" t="str">
        <f>IFERROR(INDEX(总课程表!AF:AF,MATCH($A84,总课程表!AF:AF,0)-1)&amp;CHAR(10)&amp;INDEX(总课程表!$A:$A,MATCH($A84,总课程表!AF:AF,0)-1),"")</f>
        <v/>
      </c>
      <c r="AG84" s="54" t="str">
        <f>IFERROR(INDEX(总课程表!AG:AG,MATCH($A84,总课程表!AG:AG,0)-1)&amp;CHAR(10)&amp;INDEX(总课程表!$A:$A,MATCH($A84,总课程表!AG:AG,0)-1),"")</f>
        <v>安/书
七7</v>
      </c>
      <c r="AH84" s="51" t="str">
        <f ca="1">IFERROR(INDEX(总课程表!AH:AH,MATCH($A84,总课程表!AH:AH,0)-1)&amp;CHAR(10)&amp;INDEX(总课程表!$A:$A,MATCH($A84,总课程表!AH:AH,0)-1),"")</f>
        <v/>
      </c>
      <c r="AI84" s="49" t="str">
        <f>IFERROR(INDEX(总课程表!AI:AI,MATCH($A84,总课程表!AI:AI,0)-1)&amp;CHAR(10)&amp;INDEX(总课程表!$A:$A,MATCH($A84,总课程表!AI:AI,0)-1),"")</f>
        <v/>
      </c>
      <c r="AJ84" s="49" t="str">
        <f>IFERROR(INDEX(总课程表!AJ:AJ,MATCH($A84,总课程表!AJ:AJ,0)-1)&amp;CHAR(10)&amp;INDEX(总课程表!$A:$A,MATCH($A84,总课程表!AJ:AJ,0)-1),"")</f>
        <v/>
      </c>
      <c r="AK84" s="50" t="str">
        <f>IFERROR(INDEX(总课程表!AK:AK,MATCH($A84,总课程表!AK:AK,0)-1)&amp;CHAR(10)&amp;INDEX(总课程表!$A:$A,MATCH($A84,总课程表!AK:AK,0)-1),"")</f>
        <v/>
      </c>
      <c r="AL84" s="51" t="str">
        <f>IFERROR(INDEX(总课程表!AL:AL,MATCH($A84,总课程表!AL:AL,0)-1)&amp;CHAR(10)&amp;INDEX(总课程表!$A:$A,MATCH($A84,总课程表!AL:AL,0)-1),"")</f>
        <v/>
      </c>
      <c r="AM84" s="49" t="str">
        <f>IFERROR(INDEX(总课程表!AM:AM,MATCH($A84,总课程表!AM:AM,0)-1)&amp;CHAR(10)&amp;INDEX(总课程表!$A:$A,MATCH($A84,总课程表!AM:AM,0)-1),"")</f>
        <v/>
      </c>
      <c r="AN84" s="49" t="str">
        <f>IFERROR(INDEX(总课程表!AN:AN,MATCH($A84,总课程表!AN:AN,0)-1)&amp;CHAR(10)&amp;INDEX(总课程表!$A:$A,MATCH($A84,总课程表!AN:AN,0)-1),"")</f>
        <v/>
      </c>
      <c r="AO84" s="54" t="str">
        <f>IFERROR(INDEX(总课程表!AO:AO,MATCH($A84,总课程表!AO:AO,0)-1)&amp;CHAR(10)&amp;INDEX(总课程表!$A:$A,MATCH($A84,总课程表!AO:AO,0)-1),"")</f>
        <v>安/书
七8</v>
      </c>
      <c r="AQ84" s="35" t="b">
        <f t="array" aca="1" ref="AQ84" ca="1">SUMPRODUCT((B84:AO84=教师总表0!B84:AO84)*1)=40</f>
        <v>1</v>
      </c>
      <c r="AR84" s="56" t="str">
        <f t="shared" si="3"/>
        <v>奚双喜</v>
      </c>
      <c r="AS84" s="56" t="str">
        <f t="shared" si="3"/>
        <v>奚双喜</v>
      </c>
      <c r="AT84" s="56" t="str">
        <f t="shared" si="3"/>
        <v>奚双喜</v>
      </c>
      <c r="AU84" s="56" t="str">
        <f t="shared" si="3"/>
        <v>奚双喜</v>
      </c>
      <c r="AV84" s="56" t="str">
        <f t="shared" si="3"/>
        <v>奚双喜</v>
      </c>
    </row>
    <row r="85" spans="1:48" ht="22.6" customHeight="1" x14ac:dyDescent="0.15">
      <c r="A85" s="20" t="str">
        <f>教师安排!AI83</f>
        <v>肖云峰</v>
      </c>
      <c r="B85" s="48" t="str">
        <f ca="1">IFERROR(INDEX(总课程表!B:B,MATCH($A85,总课程表!B:B,0)-1)&amp;CHAR(10)&amp;INDEX(总课程表!$A:$A,MATCH($A85,总课程表!B:B,0)-1),"")</f>
        <v/>
      </c>
      <c r="C85" s="49" t="str">
        <f>IFERROR(INDEX(总课程表!C:C,MATCH($A85,总课程表!C:C,0)-1)&amp;CHAR(10)&amp;INDEX(总课程表!$A:$A,MATCH($A85,总课程表!C:C,0)-1),"")</f>
        <v/>
      </c>
      <c r="D85" s="49" t="str">
        <f>IFERROR(INDEX(总课程表!D:D,MATCH($A85,总课程表!D:D,0)-1)&amp;CHAR(10)&amp;INDEX(总课程表!$A:$A,MATCH($A85,总课程表!D:D,0)-1),"")</f>
        <v/>
      </c>
      <c r="E85" s="50" t="str">
        <f>IFERROR(INDEX(总课程表!E:E,MATCH($A85,总课程表!E:E,0)-1)&amp;CHAR(10)&amp;INDEX(总课程表!$A:$A,MATCH($A85,总课程表!E:E,0)-1),"")</f>
        <v>物理
八3</v>
      </c>
      <c r="F85" s="51" t="str">
        <f>IFERROR(INDEX(总课程表!F:F,MATCH($A85,总课程表!F:F,0)-1)&amp;CHAR(10)&amp;INDEX(总课程表!$A:$A,MATCH($A85,总课程表!F:F,0)-1),"")</f>
        <v>物理
八7</v>
      </c>
      <c r="G85" s="49" t="str">
        <f>IFERROR(INDEX(总课程表!G:G,MATCH($A85,总课程表!G:G,0)-1)&amp;CHAR(10)&amp;INDEX(总课程表!$A:$A,MATCH($A85,总课程表!G:G,0)-1),"")</f>
        <v>物理
八9</v>
      </c>
      <c r="H85" s="49" t="str">
        <f>IFERROR(INDEX(总课程表!H:H,MATCH($A85,总课程表!H:H,0)-1)&amp;CHAR(10)&amp;INDEX(总课程表!$A:$A,MATCH($A85,总课程表!H:H,0)-1),"")</f>
        <v/>
      </c>
      <c r="I85" s="54" t="str">
        <f>IFERROR(INDEX(总课程表!I:I,MATCH($A85,总课程表!I:I,0)-1)&amp;CHAR(10)&amp;INDEX(总课程表!$A:$A,MATCH($A85,总课程表!I:I,0)-1),"")</f>
        <v/>
      </c>
      <c r="J85" s="51" t="str">
        <f ca="1">IFERROR(INDEX(总课程表!J:J,MATCH($A85,总课程表!J:J,0)-1)&amp;CHAR(10)&amp;INDEX(总课程表!$A:$A,MATCH($A85,总课程表!J:J,0)-1),"")</f>
        <v>物理
八3</v>
      </c>
      <c r="K85" s="49" t="str">
        <f>IFERROR(INDEX(总课程表!K:K,MATCH($A85,总课程表!K:K,0)-1)&amp;CHAR(10)&amp;INDEX(总课程表!$A:$A,MATCH($A85,总课程表!K:K,0)-1),"")</f>
        <v/>
      </c>
      <c r="L85" s="49" t="str">
        <f>IFERROR(INDEX(总课程表!L:L,MATCH($A85,总课程表!L:L,0)-1)&amp;CHAR(10)&amp;INDEX(总课程表!$A:$A,MATCH($A85,总课程表!L:L,0)-1),"")</f>
        <v>生物
七9</v>
      </c>
      <c r="M85" s="50" t="str">
        <f>IFERROR(INDEX(总课程表!M:M,MATCH($A85,总课程表!M:M,0)-1)&amp;CHAR(10)&amp;INDEX(总课程表!$A:$A,MATCH($A85,总课程表!M:M,0)-1),"")</f>
        <v/>
      </c>
      <c r="N85" s="51" t="str">
        <f>IFERROR(INDEX(总课程表!N:N,MATCH($A85,总课程表!N:N,0)-1)&amp;CHAR(10)&amp;INDEX(总课程表!$A:$A,MATCH($A85,总课程表!N:N,0)-1),"")</f>
        <v/>
      </c>
      <c r="O85" s="49" t="str">
        <f>IFERROR(INDEX(总课程表!O:O,MATCH($A85,总课程表!O:O,0)-1)&amp;CHAR(10)&amp;INDEX(总课程表!$A:$A,MATCH($A85,总课程表!O:O,0)-1),"")</f>
        <v>物理
八7</v>
      </c>
      <c r="P85" s="49" t="str">
        <f>IFERROR(INDEX(总课程表!P:P,MATCH($A85,总课程表!P:P,0)-1)&amp;CHAR(10)&amp;INDEX(总课程表!$A:$A,MATCH($A85,总课程表!P:P,0)-1),"")</f>
        <v/>
      </c>
      <c r="Q85" s="54" t="str">
        <f>IFERROR(INDEX(总课程表!Q:Q,MATCH($A85,总课程表!Q:Q,0)-1)&amp;CHAR(10)&amp;INDEX(总课程表!$A:$A,MATCH($A85,总课程表!Q:Q,0)-1),"")</f>
        <v/>
      </c>
      <c r="R85" s="51" t="str">
        <f ca="1">IFERROR(INDEX(总课程表!R:R,MATCH($A85,总课程表!R:R,0)-1)&amp;CHAR(10)&amp;INDEX(总课程表!$A:$A,MATCH($A85,总课程表!R:R,0)-1),"")</f>
        <v/>
      </c>
      <c r="S85" s="49" t="str">
        <f>IFERROR(INDEX(总课程表!S:S,MATCH($A85,总课程表!S:S,0)-1)&amp;CHAR(10)&amp;INDEX(总课程表!$A:$A,MATCH($A85,总课程表!S:S,0)-1),"")</f>
        <v/>
      </c>
      <c r="T85" s="49" t="str">
        <f>IFERROR(INDEX(总课程表!T:T,MATCH($A85,总课程表!T:T,0)-1)&amp;CHAR(10)&amp;INDEX(总课程表!$A:$A,MATCH($A85,总课程表!T:T,0)-1),"")</f>
        <v>生物
七9</v>
      </c>
      <c r="U85" s="50" t="str">
        <f>IFERROR(INDEX(总课程表!U:U,MATCH($A85,总课程表!U:U,0)-1)&amp;CHAR(10)&amp;INDEX(总课程表!$A:$A,MATCH($A85,总课程表!U:U,0)-1),"")</f>
        <v/>
      </c>
      <c r="V85" s="51" t="str">
        <f>IFERROR(INDEX(总课程表!V:V,MATCH($A85,总课程表!V:V,0)-1)&amp;CHAR(10)&amp;INDEX(总课程表!$A:$A,MATCH($A85,总课程表!V:V,0)-1),"")</f>
        <v/>
      </c>
      <c r="W85" s="49" t="str">
        <f>IFERROR(INDEX(总课程表!W:W,MATCH($A85,总课程表!W:W,0)-1)&amp;CHAR(10)&amp;INDEX(总课程表!$A:$A,MATCH($A85,总课程表!W:W,0)-1),"")</f>
        <v/>
      </c>
      <c r="X85" s="49" t="str">
        <f t="array" ref="X85">IFERROR(IF(OR(A85=走班课),"选修",INDEX(总课程表!X:X,MATCH($A85,总课程表!X:X,0)-1)&amp;CHAR(10)&amp;INDEX(总课程表!$A:$A,MATCH($A85,总课程表!X:X,0)-1)),"")</f>
        <v/>
      </c>
      <c r="Y85" s="54" t="str">
        <f>IFERROR(INDEX(总课程表!Y:Y,MATCH($A85,总课程表!Y:Y,0)-1)&amp;CHAR(10)&amp;INDEX(总课程表!$A:$A,MATCH($A85,总课程表!Y:Y,0)-1),"")</f>
        <v/>
      </c>
      <c r="Z85" s="51" t="str">
        <f ca="1">IFERROR(INDEX(总课程表!Z:Z,MATCH($A85,总课程表!Z:Z,0)-1)&amp;CHAR(10)&amp;INDEX(总课程表!$A:$A,MATCH($A85,总课程表!Z:Z,0)-1),"")</f>
        <v/>
      </c>
      <c r="AA85" s="49" t="str">
        <f>IFERROR(INDEX(总课程表!AA:AA,MATCH($A85,总课程表!AA:AA,0)-1)&amp;CHAR(10)&amp;INDEX(总课程表!$A:$A,MATCH($A85,总课程表!AA:AA,0)-1),"")</f>
        <v/>
      </c>
      <c r="AB85" s="49" t="str">
        <f>IFERROR(INDEX(总课程表!AB:AB,MATCH($A85,总课程表!AB:AB,0)-1)&amp;CHAR(10)&amp;INDEX(总课程表!$A:$A,MATCH($A85,总课程表!AB:AB,0)-1),"")</f>
        <v>物理
八9</v>
      </c>
      <c r="AC85" s="50" t="str">
        <f>IFERROR(INDEX(总课程表!AC:AC,MATCH($A85,总课程表!AC:AC,0)-1)&amp;CHAR(10)&amp;INDEX(总课程表!$A:$A,MATCH($A85,总课程表!AC:AC,0)-1),"")</f>
        <v>物理
八3</v>
      </c>
      <c r="AD85" s="51" t="str">
        <f>IFERROR(INDEX(总课程表!AD:AD,MATCH($A85,总课程表!AD:AD,0)-1)&amp;CHAR(10)&amp;INDEX(总课程表!$A:$A,MATCH($A85,总课程表!AD:AD,0)-1),"")</f>
        <v/>
      </c>
      <c r="AE85" s="49" t="str">
        <f>IFERROR(INDEX(总课程表!AE:AE,MATCH($A85,总课程表!AE:AE,0)-1)&amp;CHAR(10)&amp;INDEX(总课程表!$A:$A,MATCH($A85,总课程表!AE:AE,0)-1),"")</f>
        <v/>
      </c>
      <c r="AF85" s="49" t="str">
        <f>IFERROR(INDEX(总课程表!AF:AF,MATCH($A85,总课程表!AF:AF,0)-1)&amp;CHAR(10)&amp;INDEX(总课程表!$A:$A,MATCH($A85,总课程表!AF:AF,0)-1),"")</f>
        <v/>
      </c>
      <c r="AG85" s="54" t="str">
        <f>IFERROR(INDEX(总课程表!AG:AG,MATCH($A85,总课程表!AG:AG,0)-1)&amp;CHAR(10)&amp;INDEX(总课程表!$A:$A,MATCH($A85,总课程表!AG:AG,0)-1),"")</f>
        <v/>
      </c>
      <c r="AH85" s="51" t="str">
        <f ca="1">IFERROR(INDEX(总课程表!AH:AH,MATCH($A85,总课程表!AH:AH,0)-1)&amp;CHAR(10)&amp;INDEX(总课程表!$A:$A,MATCH($A85,总课程表!AH:AH,0)-1),"")</f>
        <v/>
      </c>
      <c r="AI85" s="49" t="str">
        <f>IFERROR(INDEX(总课程表!AI:AI,MATCH($A85,总课程表!AI:AI,0)-1)&amp;CHAR(10)&amp;INDEX(总课程表!$A:$A,MATCH($A85,总课程表!AI:AI,0)-1),"")</f>
        <v>物理
八7</v>
      </c>
      <c r="AJ85" s="49" t="str">
        <f>IFERROR(INDEX(总课程表!AJ:AJ,MATCH($A85,总课程表!AJ:AJ,0)-1)&amp;CHAR(10)&amp;INDEX(总课程表!$A:$A,MATCH($A85,总课程表!AJ:AJ,0)-1),"")</f>
        <v/>
      </c>
      <c r="AK85" s="50" t="str">
        <f>IFERROR(INDEX(总课程表!AK:AK,MATCH($A85,总课程表!AK:AK,0)-1)&amp;CHAR(10)&amp;INDEX(总课程表!$A:$A,MATCH($A85,总课程表!AK:AK,0)-1),"")</f>
        <v/>
      </c>
      <c r="AL85" s="51" t="str">
        <f>IFERROR(INDEX(总课程表!AL:AL,MATCH($A85,总课程表!AL:AL,0)-1)&amp;CHAR(10)&amp;INDEX(总课程表!$A:$A,MATCH($A85,总课程表!AL:AL,0)-1),"")</f>
        <v>物理
八9</v>
      </c>
      <c r="AM85" s="49" t="str">
        <f>IFERROR(INDEX(总课程表!AM:AM,MATCH($A85,总课程表!AM:AM,0)-1)&amp;CHAR(10)&amp;INDEX(总课程表!$A:$A,MATCH($A85,总课程表!AM:AM,0)-1),"")</f>
        <v/>
      </c>
      <c r="AN85" s="49" t="str">
        <f>IFERROR(INDEX(总课程表!AN:AN,MATCH($A85,总课程表!AN:AN,0)-1)&amp;CHAR(10)&amp;INDEX(总课程表!$A:$A,MATCH($A85,总课程表!AN:AN,0)-1),"")</f>
        <v>生物
七9</v>
      </c>
      <c r="AO85" s="54" t="str">
        <f>IFERROR(INDEX(总课程表!AO:AO,MATCH($A85,总课程表!AO:AO,0)-1)&amp;CHAR(10)&amp;INDEX(总课程表!$A:$A,MATCH($A85,总课程表!AO:AO,0)-1),"")</f>
        <v/>
      </c>
      <c r="AQ85" s="35" t="b">
        <f t="array" aca="1" ref="AQ85" ca="1">SUMPRODUCT((B85:AO85=教师总表0!B85:AO85)*1)=40</f>
        <v>1</v>
      </c>
      <c r="AR85" s="56" t="str">
        <f t="shared" si="3"/>
        <v>肖云峰</v>
      </c>
      <c r="AS85" s="56" t="str">
        <f t="shared" si="3"/>
        <v>肖云峰</v>
      </c>
      <c r="AT85" s="56" t="str">
        <f t="shared" si="3"/>
        <v>肖云峰</v>
      </c>
      <c r="AU85" s="56" t="str">
        <f t="shared" si="3"/>
        <v>肖云峰</v>
      </c>
      <c r="AV85" s="56" t="str">
        <f t="shared" si="3"/>
        <v>肖云峰</v>
      </c>
    </row>
    <row r="86" spans="1:48" ht="22.6" customHeight="1" x14ac:dyDescent="0.15">
      <c r="A86" s="20" t="str">
        <f>教师安排!AI84</f>
        <v>严黎明</v>
      </c>
      <c r="B86" s="48" t="str">
        <f ca="1">IFERROR(INDEX(总课程表!B:B,MATCH($A86,总课程表!B:B,0)-1)&amp;CHAR(10)&amp;INDEX(总课程表!$A:$A,MATCH($A86,总课程表!B:B,0)-1),"")</f>
        <v/>
      </c>
      <c r="C86" s="49" t="str">
        <f>IFERROR(INDEX(总课程表!C:C,MATCH($A86,总课程表!C:C,0)-1)&amp;CHAR(10)&amp;INDEX(总课程表!$A:$A,MATCH($A86,总课程表!C:C,0)-1),"")</f>
        <v/>
      </c>
      <c r="D86" s="49" t="str">
        <f>IFERROR(INDEX(总课程表!D:D,MATCH($A86,总课程表!D:D,0)-1)&amp;CHAR(10)&amp;INDEX(总课程表!$A:$A,MATCH($A86,总课程表!D:D,0)-1),"")</f>
        <v>数学
八8</v>
      </c>
      <c r="E86" s="50" t="str">
        <f>IFERROR(INDEX(总课程表!E:E,MATCH($A86,总课程表!E:E,0)-1)&amp;CHAR(10)&amp;INDEX(总课程表!$A:$A,MATCH($A86,总课程表!E:E,0)-1),"")</f>
        <v/>
      </c>
      <c r="F86" s="51" t="str">
        <f>IFERROR(INDEX(总课程表!F:F,MATCH($A86,总课程表!F:F,0)-1)&amp;CHAR(10)&amp;INDEX(总课程表!$A:$A,MATCH($A86,总课程表!F:F,0)-1),"")</f>
        <v/>
      </c>
      <c r="G86" s="49" t="str">
        <f>IFERROR(INDEX(总课程表!G:G,MATCH($A86,总课程表!G:G,0)-1)&amp;CHAR(10)&amp;INDEX(总课程表!$A:$A,MATCH($A86,总课程表!G:G,0)-1),"")</f>
        <v/>
      </c>
      <c r="H86" s="49" t="str">
        <f>IFERROR(INDEX(总课程表!H:H,MATCH($A86,总课程表!H:H,0)-1)&amp;CHAR(10)&amp;INDEX(总课程表!$A:$A,MATCH($A86,总课程表!H:H,0)-1),"")</f>
        <v/>
      </c>
      <c r="I86" s="54" t="str">
        <f>IFERROR(INDEX(总课程表!I:I,MATCH($A86,总课程表!I:I,0)-1)&amp;CHAR(10)&amp;INDEX(总课程表!$A:$A,MATCH($A86,总课程表!I:I,0)-1),"")</f>
        <v/>
      </c>
      <c r="J86" s="51" t="str">
        <f ca="1">IFERROR(INDEX(总课程表!J:J,MATCH($A86,总课程表!J:J,0)-1)&amp;CHAR(10)&amp;INDEX(总课程表!$A:$A,MATCH($A86,总课程表!J:J,0)-1),"")</f>
        <v>数学
八8</v>
      </c>
      <c r="K86" s="49" t="str">
        <f>IFERROR(INDEX(总课程表!K:K,MATCH($A86,总课程表!K:K,0)-1)&amp;CHAR(10)&amp;INDEX(总课程表!$A:$A,MATCH($A86,总课程表!K:K,0)-1),"")</f>
        <v/>
      </c>
      <c r="L86" s="49" t="str">
        <f>IFERROR(INDEX(总课程表!L:L,MATCH($A86,总课程表!L:L,0)-1)&amp;CHAR(10)&amp;INDEX(总课程表!$A:$A,MATCH($A86,总课程表!L:L,0)-1),"")</f>
        <v/>
      </c>
      <c r="M86" s="50" t="str">
        <f>IFERROR(INDEX(总课程表!M:M,MATCH($A86,总课程表!M:M,0)-1)&amp;CHAR(10)&amp;INDEX(总课程表!$A:$A,MATCH($A86,总课程表!M:M,0)-1),"")</f>
        <v/>
      </c>
      <c r="N86" s="51" t="str">
        <f>IFERROR(INDEX(总课程表!N:N,MATCH($A86,总课程表!N:N,0)-1)&amp;CHAR(10)&amp;INDEX(总课程表!$A:$A,MATCH($A86,总课程表!N:N,0)-1),"")</f>
        <v/>
      </c>
      <c r="O86" s="49" t="str">
        <f>IFERROR(INDEX(总课程表!O:O,MATCH($A86,总课程表!O:O,0)-1)&amp;CHAR(10)&amp;INDEX(总课程表!$A:$A,MATCH($A86,总课程表!O:O,0)-1),"")</f>
        <v/>
      </c>
      <c r="P86" s="49" t="str">
        <f>IFERROR(INDEX(总课程表!P:P,MATCH($A86,总课程表!P:P,0)-1)&amp;CHAR(10)&amp;INDEX(总课程表!$A:$A,MATCH($A86,总课程表!P:P,0)-1),"")</f>
        <v/>
      </c>
      <c r="Q86" s="54" t="str">
        <f>IFERROR(INDEX(总课程表!Q:Q,MATCH($A86,总课程表!Q:Q,0)-1)&amp;CHAR(10)&amp;INDEX(总课程表!$A:$A,MATCH($A86,总课程表!Q:Q,0)-1),"")</f>
        <v/>
      </c>
      <c r="R86" s="51" t="str">
        <f ca="1">IFERROR(INDEX(总课程表!R:R,MATCH($A86,总课程表!R:R,0)-1)&amp;CHAR(10)&amp;INDEX(总课程表!$A:$A,MATCH($A86,总课程表!R:R,0)-1),"")</f>
        <v/>
      </c>
      <c r="S86" s="49" t="str">
        <f>IFERROR(INDEX(总课程表!S:S,MATCH($A86,总课程表!S:S,0)-1)&amp;CHAR(10)&amp;INDEX(总课程表!$A:$A,MATCH($A86,总课程表!S:S,0)-1),"")</f>
        <v>数学
八8</v>
      </c>
      <c r="T86" s="49" t="str">
        <f>IFERROR(INDEX(总课程表!T:T,MATCH($A86,总课程表!T:T,0)-1)&amp;CHAR(10)&amp;INDEX(总课程表!$A:$A,MATCH($A86,总课程表!T:T,0)-1),"")</f>
        <v/>
      </c>
      <c r="U86" s="50" t="str">
        <f>IFERROR(INDEX(总课程表!U:U,MATCH($A86,总课程表!U:U,0)-1)&amp;CHAR(10)&amp;INDEX(总课程表!$A:$A,MATCH($A86,总课程表!U:U,0)-1),"")</f>
        <v/>
      </c>
      <c r="V86" s="51" t="str">
        <f>IFERROR(INDEX(总课程表!V:V,MATCH($A86,总课程表!V:V,0)-1)&amp;CHAR(10)&amp;INDEX(总课程表!$A:$A,MATCH($A86,总课程表!V:V,0)-1),"")</f>
        <v/>
      </c>
      <c r="W86" s="49" t="str">
        <f>IFERROR(INDEX(总课程表!W:W,MATCH($A86,总课程表!W:W,0)-1)&amp;CHAR(10)&amp;INDEX(总课程表!$A:$A,MATCH($A86,总课程表!W:W,0)-1),"")</f>
        <v/>
      </c>
      <c r="X86" s="49" t="str">
        <f t="array" ref="X86">IFERROR(IF(OR(A86=走班课),"选修",INDEX(总课程表!X:X,MATCH($A86,总课程表!X:X,0)-1)&amp;CHAR(10)&amp;INDEX(总课程表!$A:$A,MATCH($A86,总课程表!X:X,0)-1)),"")</f>
        <v/>
      </c>
      <c r="Y86" s="54" t="str">
        <f>IFERROR(INDEX(总课程表!Y:Y,MATCH($A86,总课程表!Y:Y,0)-1)&amp;CHAR(10)&amp;INDEX(总课程表!$A:$A,MATCH($A86,总课程表!Y:Y,0)-1),"")</f>
        <v/>
      </c>
      <c r="Z86" s="51" t="str">
        <f ca="1">IFERROR(INDEX(总课程表!Z:Z,MATCH($A86,总课程表!Z:Z,0)-1)&amp;CHAR(10)&amp;INDEX(总课程表!$A:$A,MATCH($A86,总课程表!Z:Z,0)-1),"")</f>
        <v/>
      </c>
      <c r="AA86" s="49" t="str">
        <f>IFERROR(INDEX(总课程表!AA:AA,MATCH($A86,总课程表!AA:AA,0)-1)&amp;CHAR(10)&amp;INDEX(总课程表!$A:$A,MATCH($A86,总课程表!AA:AA,0)-1),"")</f>
        <v>数学
八8</v>
      </c>
      <c r="AB86" s="49" t="str">
        <f>IFERROR(INDEX(总课程表!AB:AB,MATCH($A86,总课程表!AB:AB,0)-1)&amp;CHAR(10)&amp;INDEX(总课程表!$A:$A,MATCH($A86,总课程表!AB:AB,0)-1),"")</f>
        <v/>
      </c>
      <c r="AC86" s="50" t="str">
        <f>IFERROR(INDEX(总课程表!AC:AC,MATCH($A86,总课程表!AC:AC,0)-1)&amp;CHAR(10)&amp;INDEX(总课程表!$A:$A,MATCH($A86,总课程表!AC:AC,0)-1),"")</f>
        <v/>
      </c>
      <c r="AD86" s="51" t="str">
        <f>IFERROR(INDEX(总课程表!AD:AD,MATCH($A86,总课程表!AD:AD,0)-1)&amp;CHAR(10)&amp;INDEX(总课程表!$A:$A,MATCH($A86,总课程表!AD:AD,0)-1),"")</f>
        <v/>
      </c>
      <c r="AE86" s="49" t="str">
        <f>IFERROR(INDEX(总课程表!AE:AE,MATCH($A86,总课程表!AE:AE,0)-1)&amp;CHAR(10)&amp;INDEX(总课程表!$A:$A,MATCH($A86,总课程表!AE:AE,0)-1),"")</f>
        <v/>
      </c>
      <c r="AF86" s="49" t="str">
        <f>IFERROR(INDEX(总课程表!AF:AF,MATCH($A86,总课程表!AF:AF,0)-1)&amp;CHAR(10)&amp;INDEX(总课程表!$A:$A,MATCH($A86,总课程表!AF:AF,0)-1),"")</f>
        <v/>
      </c>
      <c r="AG86" s="54" t="str">
        <f>IFERROR(INDEX(总课程表!AG:AG,MATCH($A86,总课程表!AG:AG,0)-1)&amp;CHAR(10)&amp;INDEX(总课程表!$A:$A,MATCH($A86,总课程表!AG:AG,0)-1),"")</f>
        <v/>
      </c>
      <c r="AH86" s="51" t="str">
        <f ca="1">IFERROR(INDEX(总课程表!AH:AH,MATCH($A86,总课程表!AH:AH,0)-1)&amp;CHAR(10)&amp;INDEX(总课程表!$A:$A,MATCH($A86,总课程表!AH:AH,0)-1),"")</f>
        <v/>
      </c>
      <c r="AI86" s="49" t="str">
        <f>IFERROR(INDEX(总课程表!AI:AI,MATCH($A86,总课程表!AI:AI,0)-1)&amp;CHAR(10)&amp;INDEX(总课程表!$A:$A,MATCH($A86,总课程表!AI:AI,0)-1),"")</f>
        <v>数学
八8</v>
      </c>
      <c r="AJ86" s="49" t="str">
        <f>IFERROR(INDEX(总课程表!AJ:AJ,MATCH($A86,总课程表!AJ:AJ,0)-1)&amp;CHAR(10)&amp;INDEX(总课程表!$A:$A,MATCH($A86,总课程表!AJ:AJ,0)-1),"")</f>
        <v/>
      </c>
      <c r="AK86" s="50" t="str">
        <f>IFERROR(INDEX(总课程表!AK:AK,MATCH($A86,总课程表!AK:AK,0)-1)&amp;CHAR(10)&amp;INDEX(总课程表!$A:$A,MATCH($A86,总课程表!AK:AK,0)-1),"")</f>
        <v/>
      </c>
      <c r="AL86" s="51" t="str">
        <f>IFERROR(INDEX(总课程表!AL:AL,MATCH($A86,总课程表!AL:AL,0)-1)&amp;CHAR(10)&amp;INDEX(总课程表!$A:$A,MATCH($A86,总课程表!AL:AL,0)-1),"")</f>
        <v/>
      </c>
      <c r="AM86" s="49" t="str">
        <f>IFERROR(INDEX(总课程表!AM:AM,MATCH($A86,总课程表!AM:AM,0)-1)&amp;CHAR(10)&amp;INDEX(总课程表!$A:$A,MATCH($A86,总课程表!AM:AM,0)-1),"")</f>
        <v/>
      </c>
      <c r="AN86" s="49" t="str">
        <f>IFERROR(INDEX(总课程表!AN:AN,MATCH($A86,总课程表!AN:AN,0)-1)&amp;CHAR(10)&amp;INDEX(总课程表!$A:$A,MATCH($A86,总课程表!AN:AN,0)-1),"")</f>
        <v/>
      </c>
      <c r="AO86" s="54" t="str">
        <f>IFERROR(INDEX(总课程表!AO:AO,MATCH($A86,总课程表!AO:AO,0)-1)&amp;CHAR(10)&amp;INDEX(总课程表!$A:$A,MATCH($A86,总课程表!AO:AO,0)-1),"")</f>
        <v/>
      </c>
      <c r="AQ86" s="35" t="b">
        <f t="array" aca="1" ref="AQ86" ca="1">SUMPRODUCT((B86:AO86=教师总表0!B86:AO86)*1)=40</f>
        <v>1</v>
      </c>
      <c r="AR86" s="56" t="str">
        <f t="shared" si="3"/>
        <v>严黎明</v>
      </c>
      <c r="AS86" s="56" t="str">
        <f t="shared" si="3"/>
        <v>严黎明</v>
      </c>
      <c r="AT86" s="56" t="str">
        <f t="shared" si="3"/>
        <v>严黎明</v>
      </c>
      <c r="AU86" s="56" t="str">
        <f t="shared" si="3"/>
        <v>严黎明</v>
      </c>
      <c r="AV86" s="56" t="str">
        <f t="shared" si="3"/>
        <v>严黎明</v>
      </c>
    </row>
    <row r="87" spans="1:48" ht="22.6" customHeight="1" x14ac:dyDescent="0.15">
      <c r="A87" s="20" t="str">
        <f>教师安排!AI85</f>
        <v>颜梅英</v>
      </c>
      <c r="B87" s="48" t="str">
        <f ca="1">IFERROR(INDEX(总课程表!B:B,MATCH($A87,总课程表!B:B,0)-1)&amp;CHAR(10)&amp;INDEX(总课程表!$A:$A,MATCH($A87,总课程表!B:B,0)-1),"")</f>
        <v/>
      </c>
      <c r="C87" s="49" t="str">
        <f>IFERROR(INDEX(总课程表!C:C,MATCH($A87,总课程表!C:C,0)-1)&amp;CHAR(10)&amp;INDEX(总课程表!$A:$A,MATCH($A87,总课程表!C:C,0)-1),"")</f>
        <v>语文
七7</v>
      </c>
      <c r="D87" s="49" t="str">
        <f>IFERROR(INDEX(总课程表!D:D,MATCH($A87,总课程表!D:D,0)-1)&amp;CHAR(10)&amp;INDEX(总课程表!$A:$A,MATCH($A87,总课程表!D:D,0)-1),"")</f>
        <v/>
      </c>
      <c r="E87" s="50" t="str">
        <f>IFERROR(INDEX(总课程表!E:E,MATCH($A87,总课程表!E:E,0)-1)&amp;CHAR(10)&amp;INDEX(总课程表!$A:$A,MATCH($A87,总课程表!E:E,0)-1),"")</f>
        <v/>
      </c>
      <c r="F87" s="51" t="str">
        <f>IFERROR(INDEX(总课程表!F:F,MATCH($A87,总课程表!F:F,0)-1)&amp;CHAR(10)&amp;INDEX(总课程表!$A:$A,MATCH($A87,总课程表!F:F,0)-1),"")</f>
        <v>语文
七6</v>
      </c>
      <c r="G87" s="49" t="str">
        <f>IFERROR(INDEX(总课程表!G:G,MATCH($A87,总课程表!G:G,0)-1)&amp;CHAR(10)&amp;INDEX(总课程表!$A:$A,MATCH($A87,总课程表!G:G,0)-1),"")</f>
        <v/>
      </c>
      <c r="H87" s="49" t="str">
        <f>IFERROR(INDEX(总课程表!H:H,MATCH($A87,总课程表!H:H,0)-1)&amp;CHAR(10)&amp;INDEX(总课程表!$A:$A,MATCH($A87,总课程表!H:H,0)-1),"")</f>
        <v/>
      </c>
      <c r="I87" s="54" t="str">
        <f>IFERROR(INDEX(总课程表!I:I,MATCH($A87,总课程表!I:I,0)-1)&amp;CHAR(10)&amp;INDEX(总课程表!$A:$A,MATCH($A87,总课程表!I:I,0)-1),"")</f>
        <v/>
      </c>
      <c r="J87" s="51" t="str">
        <f ca="1">IFERROR(INDEX(总课程表!J:J,MATCH($A87,总课程表!J:J,0)-1)&amp;CHAR(10)&amp;INDEX(总课程表!$A:$A,MATCH($A87,总课程表!J:J,0)-1),"")</f>
        <v/>
      </c>
      <c r="K87" s="49" t="str">
        <f>IFERROR(INDEX(总课程表!K:K,MATCH($A87,总课程表!K:K,0)-1)&amp;CHAR(10)&amp;INDEX(总课程表!$A:$A,MATCH($A87,总课程表!K:K,0)-1),"")</f>
        <v>语文
七6</v>
      </c>
      <c r="L87" s="49" t="str">
        <f>IFERROR(INDEX(总课程表!L:L,MATCH($A87,总课程表!L:L,0)-1)&amp;CHAR(10)&amp;INDEX(总课程表!$A:$A,MATCH($A87,总课程表!L:L,0)-1),"")</f>
        <v/>
      </c>
      <c r="M87" s="50" t="str">
        <f>IFERROR(INDEX(总课程表!M:M,MATCH($A87,总课程表!M:M,0)-1)&amp;CHAR(10)&amp;INDEX(总课程表!$A:$A,MATCH($A87,总课程表!M:M,0)-1),"")</f>
        <v>语文
七7</v>
      </c>
      <c r="N87" s="51" t="str">
        <f>IFERROR(INDEX(总课程表!N:N,MATCH($A87,总课程表!N:N,0)-1)&amp;CHAR(10)&amp;INDEX(总课程表!$A:$A,MATCH($A87,总课程表!N:N,0)-1),"")</f>
        <v/>
      </c>
      <c r="O87" s="49" t="str">
        <f>IFERROR(INDEX(总课程表!O:O,MATCH($A87,总课程表!O:O,0)-1)&amp;CHAR(10)&amp;INDEX(总课程表!$A:$A,MATCH($A87,总课程表!O:O,0)-1),"")</f>
        <v/>
      </c>
      <c r="P87" s="49" t="str">
        <f>IFERROR(INDEX(总课程表!P:P,MATCH($A87,总课程表!P:P,0)-1)&amp;CHAR(10)&amp;INDEX(总课程表!$A:$A,MATCH($A87,总课程表!P:P,0)-1),"")</f>
        <v/>
      </c>
      <c r="Q87" s="54" t="str">
        <f>IFERROR(INDEX(总课程表!Q:Q,MATCH($A87,总课程表!Q:Q,0)-1)&amp;CHAR(10)&amp;INDEX(总课程表!$A:$A,MATCH($A87,总课程表!Q:Q,0)-1),"")</f>
        <v/>
      </c>
      <c r="R87" s="51" t="str">
        <f ca="1">IFERROR(INDEX(总课程表!R:R,MATCH($A87,总课程表!R:R,0)-1)&amp;CHAR(10)&amp;INDEX(总课程表!$A:$A,MATCH($A87,总课程表!R:R,0)-1),"")</f>
        <v/>
      </c>
      <c r="S87" s="49" t="str">
        <f>IFERROR(INDEX(总课程表!S:S,MATCH($A87,总课程表!S:S,0)-1)&amp;CHAR(10)&amp;INDEX(总课程表!$A:$A,MATCH($A87,总课程表!S:S,0)-1),"")</f>
        <v>语文
七6</v>
      </c>
      <c r="T87" s="49" t="str">
        <f>IFERROR(INDEX(总课程表!T:T,MATCH($A87,总课程表!T:T,0)-1)&amp;CHAR(10)&amp;INDEX(总课程表!$A:$A,MATCH($A87,总课程表!T:T,0)-1),"")</f>
        <v/>
      </c>
      <c r="U87" s="50" t="str">
        <f>IFERROR(INDEX(总课程表!U:U,MATCH($A87,总课程表!U:U,0)-1)&amp;CHAR(10)&amp;INDEX(总课程表!$A:$A,MATCH($A87,总课程表!U:U,0)-1),"")</f>
        <v>语文
七7</v>
      </c>
      <c r="V87" s="51" t="str">
        <f>IFERROR(INDEX(总课程表!V:V,MATCH($A87,总课程表!V:V,0)-1)&amp;CHAR(10)&amp;INDEX(总课程表!$A:$A,MATCH($A87,总课程表!V:V,0)-1),"")</f>
        <v/>
      </c>
      <c r="W87" s="49" t="str">
        <f>IFERROR(INDEX(总课程表!W:W,MATCH($A87,总课程表!W:W,0)-1)&amp;CHAR(10)&amp;INDEX(总课程表!$A:$A,MATCH($A87,总课程表!W:W,0)-1),"")</f>
        <v>班会
七6</v>
      </c>
      <c r="X87" s="49" t="str">
        <f t="array" ref="X87">IFERROR(IF(OR(A87=走班课),"选修",INDEX(总课程表!X:X,MATCH($A87,总课程表!X:X,0)-1)&amp;CHAR(10)&amp;INDEX(总课程表!$A:$A,MATCH($A87,总课程表!X:X,0)-1)),"")</f>
        <v>选修</v>
      </c>
      <c r="Y87" s="54" t="str">
        <f>IFERROR(INDEX(总课程表!Y:Y,MATCH($A87,总课程表!Y:Y,0)-1)&amp;CHAR(10)&amp;INDEX(总课程表!$A:$A,MATCH($A87,总课程表!Y:Y,0)-1),"")</f>
        <v/>
      </c>
      <c r="Z87" s="51" t="str">
        <f ca="1">IFERROR(INDEX(总课程表!Z:Z,MATCH($A87,总课程表!Z:Z,0)-1)&amp;CHAR(10)&amp;INDEX(总课程表!$A:$A,MATCH($A87,总课程表!Z:Z,0)-1),"")</f>
        <v/>
      </c>
      <c r="AA87" s="49" t="str">
        <f>IFERROR(INDEX(总课程表!AA:AA,MATCH($A87,总课程表!AA:AA,0)-1)&amp;CHAR(10)&amp;INDEX(总课程表!$A:$A,MATCH($A87,总课程表!AA:AA,0)-1),"")</f>
        <v>语文
七6</v>
      </c>
      <c r="AB87" s="49" t="str">
        <f>IFERROR(INDEX(总课程表!AB:AB,MATCH($A87,总课程表!AB:AB,0)-1)&amp;CHAR(10)&amp;INDEX(总课程表!$A:$A,MATCH($A87,总课程表!AB:AB,0)-1),"")</f>
        <v/>
      </c>
      <c r="AC87" s="50" t="str">
        <f>IFERROR(INDEX(总课程表!AC:AC,MATCH($A87,总课程表!AC:AC,0)-1)&amp;CHAR(10)&amp;INDEX(总课程表!$A:$A,MATCH($A87,总课程表!AC:AC,0)-1),"")</f>
        <v>语文
七7</v>
      </c>
      <c r="AD87" s="51" t="str">
        <f>IFERROR(INDEX(总课程表!AD:AD,MATCH($A87,总课程表!AD:AD,0)-1)&amp;CHAR(10)&amp;INDEX(总课程表!$A:$A,MATCH($A87,总课程表!AD:AD,0)-1),"")</f>
        <v/>
      </c>
      <c r="AE87" s="49" t="str">
        <f>IFERROR(INDEX(总课程表!AE:AE,MATCH($A87,总课程表!AE:AE,0)-1)&amp;CHAR(10)&amp;INDEX(总课程表!$A:$A,MATCH($A87,总课程表!AE:AE,0)-1),"")</f>
        <v/>
      </c>
      <c r="AF87" s="49" t="str">
        <f>IFERROR(INDEX(总课程表!AF:AF,MATCH($A87,总课程表!AF:AF,0)-1)&amp;CHAR(10)&amp;INDEX(总课程表!$A:$A,MATCH($A87,总课程表!AF:AF,0)-1),"")</f>
        <v/>
      </c>
      <c r="AG87" s="54" t="str">
        <f>IFERROR(INDEX(总课程表!AG:AG,MATCH($A87,总课程表!AG:AG,0)-1)&amp;CHAR(10)&amp;INDEX(总课程表!$A:$A,MATCH($A87,总课程表!AG:AG,0)-1),"")</f>
        <v/>
      </c>
      <c r="AH87" s="51" t="str">
        <f ca="1">IFERROR(INDEX(总课程表!AH:AH,MATCH($A87,总课程表!AH:AH,0)-1)&amp;CHAR(10)&amp;INDEX(总课程表!$A:$A,MATCH($A87,总课程表!AH:AH,0)-1),"")</f>
        <v/>
      </c>
      <c r="AI87" s="49" t="str">
        <f>IFERROR(INDEX(总课程表!AI:AI,MATCH($A87,总课程表!AI:AI,0)-1)&amp;CHAR(10)&amp;INDEX(总课程表!$A:$A,MATCH($A87,总课程表!AI:AI,0)-1),"")</f>
        <v/>
      </c>
      <c r="AJ87" s="49" t="str">
        <f>IFERROR(INDEX(总课程表!AJ:AJ,MATCH($A87,总课程表!AJ:AJ,0)-1)&amp;CHAR(10)&amp;INDEX(总课程表!$A:$A,MATCH($A87,总课程表!AJ:AJ,0)-1),"")</f>
        <v>语文
七6</v>
      </c>
      <c r="AK87" s="50" t="str">
        <f>IFERROR(INDEX(总课程表!AK:AK,MATCH($A87,总课程表!AK:AK,0)-1)&amp;CHAR(10)&amp;INDEX(总课程表!$A:$A,MATCH($A87,总课程表!AK:AK,0)-1),"")</f>
        <v/>
      </c>
      <c r="AL87" s="51" t="str">
        <f>IFERROR(INDEX(总课程表!AL:AL,MATCH($A87,总课程表!AL:AL,0)-1)&amp;CHAR(10)&amp;INDEX(总课程表!$A:$A,MATCH($A87,总课程表!AL:AL,0)-1),"")</f>
        <v/>
      </c>
      <c r="AM87" s="49" t="str">
        <f>IFERROR(INDEX(总课程表!AM:AM,MATCH($A87,总课程表!AM:AM,0)-1)&amp;CHAR(10)&amp;INDEX(总课程表!$A:$A,MATCH($A87,总课程表!AM:AM,0)-1),"")</f>
        <v/>
      </c>
      <c r="AN87" s="49" t="str">
        <f>IFERROR(INDEX(总课程表!AN:AN,MATCH($A87,总课程表!AN:AN,0)-1)&amp;CHAR(10)&amp;INDEX(总课程表!$A:$A,MATCH($A87,总课程表!AN:AN,0)-1),"")</f>
        <v>语文
七7</v>
      </c>
      <c r="AO87" s="54" t="str">
        <f>IFERROR(INDEX(总课程表!AO:AO,MATCH($A87,总课程表!AO:AO,0)-1)&amp;CHAR(10)&amp;INDEX(总课程表!$A:$A,MATCH($A87,总课程表!AO:AO,0)-1),"")</f>
        <v/>
      </c>
      <c r="AQ87" s="35" t="b">
        <f t="array" aca="1" ref="AQ87" ca="1">SUMPRODUCT((B87:AO87=教师总表0!B87:AO87)*1)=40</f>
        <v>1</v>
      </c>
      <c r="AR87" s="56" t="str">
        <f t="shared" si="3"/>
        <v>颜梅英</v>
      </c>
      <c r="AS87" s="56" t="str">
        <f t="shared" si="3"/>
        <v>颜梅英</v>
      </c>
      <c r="AT87" s="56" t="str">
        <f t="shared" si="3"/>
        <v>颜梅英</v>
      </c>
      <c r="AU87" s="56" t="str">
        <f t="shared" si="3"/>
        <v>颜梅英</v>
      </c>
      <c r="AV87" s="56" t="str">
        <f t="shared" si="3"/>
        <v>颜梅英</v>
      </c>
    </row>
    <row r="88" spans="1:48" ht="22.6" customHeight="1" x14ac:dyDescent="0.15">
      <c r="A88" s="20" t="str">
        <f>教师安排!AI86</f>
        <v>杨帆</v>
      </c>
      <c r="B88" s="48" t="str">
        <f ca="1">IFERROR(INDEX(总课程表!B:B,MATCH($A88,总课程表!B:B,0)-1)&amp;CHAR(10)&amp;INDEX(总课程表!$A:$A,MATCH($A88,总课程表!B:B,0)-1),"")</f>
        <v/>
      </c>
      <c r="C88" s="49" t="str">
        <f>IFERROR(INDEX(总课程表!C:C,MATCH($A88,总课程表!C:C,0)-1)&amp;CHAR(10)&amp;INDEX(总课程表!$A:$A,MATCH($A88,总课程表!C:C,0)-1),"")</f>
        <v>语文
七4</v>
      </c>
      <c r="D88" s="49" t="str">
        <f>IFERROR(INDEX(总课程表!D:D,MATCH($A88,总课程表!D:D,0)-1)&amp;CHAR(10)&amp;INDEX(总课程表!$A:$A,MATCH($A88,总课程表!D:D,0)-1),"")</f>
        <v/>
      </c>
      <c r="E88" s="50" t="str">
        <f>IFERROR(INDEX(总课程表!E:E,MATCH($A88,总课程表!E:E,0)-1)&amp;CHAR(10)&amp;INDEX(总课程表!$A:$A,MATCH($A88,总课程表!E:E,0)-1),"")</f>
        <v/>
      </c>
      <c r="F88" s="51" t="str">
        <f>IFERROR(INDEX(总课程表!F:F,MATCH($A88,总课程表!F:F,0)-1)&amp;CHAR(10)&amp;INDEX(总课程表!$A:$A,MATCH($A88,总课程表!F:F,0)-1),"")</f>
        <v>历史
七4</v>
      </c>
      <c r="G88" s="49" t="str">
        <f>IFERROR(INDEX(总课程表!G:G,MATCH($A88,总课程表!G:G,0)-1)&amp;CHAR(10)&amp;INDEX(总课程表!$A:$A,MATCH($A88,总课程表!G:G,0)-1),"")</f>
        <v>历史
七2</v>
      </c>
      <c r="H88" s="49" t="str">
        <f>IFERROR(INDEX(总课程表!H:H,MATCH($A88,总课程表!H:H,0)-1)&amp;CHAR(10)&amp;INDEX(总课程表!$A:$A,MATCH($A88,总课程表!H:H,0)-1),"")</f>
        <v/>
      </c>
      <c r="I88" s="54" t="str">
        <f>IFERROR(INDEX(总课程表!I:I,MATCH($A88,总课程表!I:I,0)-1)&amp;CHAR(10)&amp;INDEX(总课程表!$A:$A,MATCH($A88,总课程表!I:I,0)-1),"")</f>
        <v/>
      </c>
      <c r="J88" s="51" t="str">
        <f ca="1">IFERROR(INDEX(总课程表!J:J,MATCH($A88,总课程表!J:J,0)-1)&amp;CHAR(10)&amp;INDEX(总课程表!$A:$A,MATCH($A88,总课程表!J:J,0)-1),"")</f>
        <v/>
      </c>
      <c r="K88" s="49" t="str">
        <f>IFERROR(INDEX(总课程表!K:K,MATCH($A88,总课程表!K:K,0)-1)&amp;CHAR(10)&amp;INDEX(总课程表!$A:$A,MATCH($A88,总课程表!K:K,0)-1),"")</f>
        <v>语文
七4</v>
      </c>
      <c r="L88" s="49" t="str">
        <f>IFERROR(INDEX(总课程表!L:L,MATCH($A88,总课程表!L:L,0)-1)&amp;CHAR(10)&amp;INDEX(总课程表!$A:$A,MATCH($A88,总课程表!L:L,0)-1),"")</f>
        <v/>
      </c>
      <c r="M88" s="50" t="str">
        <f>IFERROR(INDEX(总课程表!M:M,MATCH($A88,总课程表!M:M,0)-1)&amp;CHAR(10)&amp;INDEX(总课程表!$A:$A,MATCH($A88,总课程表!M:M,0)-1),"")</f>
        <v/>
      </c>
      <c r="N88" s="51" t="str">
        <f>IFERROR(INDEX(总课程表!N:N,MATCH($A88,总课程表!N:N,0)-1)&amp;CHAR(10)&amp;INDEX(总课程表!$A:$A,MATCH($A88,总课程表!N:N,0)-1),"")</f>
        <v>历史
七9</v>
      </c>
      <c r="O88" s="49" t="str">
        <f>IFERROR(INDEX(总课程表!O:O,MATCH($A88,总课程表!O:O,0)-1)&amp;CHAR(10)&amp;INDEX(总课程表!$A:$A,MATCH($A88,总课程表!O:O,0)-1),"")</f>
        <v/>
      </c>
      <c r="P88" s="49" t="str">
        <f>IFERROR(INDEX(总课程表!P:P,MATCH($A88,总课程表!P:P,0)-1)&amp;CHAR(10)&amp;INDEX(总课程表!$A:$A,MATCH($A88,总课程表!P:P,0)-1),"")</f>
        <v/>
      </c>
      <c r="Q88" s="54" t="str">
        <f>IFERROR(INDEX(总课程表!Q:Q,MATCH($A88,总课程表!Q:Q,0)-1)&amp;CHAR(10)&amp;INDEX(总课程表!$A:$A,MATCH($A88,总课程表!Q:Q,0)-1),"")</f>
        <v/>
      </c>
      <c r="R88" s="51" t="str">
        <f ca="1">IFERROR(INDEX(总课程表!R:R,MATCH($A88,总课程表!R:R,0)-1)&amp;CHAR(10)&amp;INDEX(总课程表!$A:$A,MATCH($A88,总课程表!R:R,0)-1),"")</f>
        <v/>
      </c>
      <c r="S88" s="49" t="str">
        <f>IFERROR(INDEX(总课程表!S:S,MATCH($A88,总课程表!S:S,0)-1)&amp;CHAR(10)&amp;INDEX(总课程表!$A:$A,MATCH($A88,总课程表!S:S,0)-1),"")</f>
        <v/>
      </c>
      <c r="T88" s="49" t="str">
        <f>IFERROR(INDEX(总课程表!T:T,MATCH($A88,总课程表!T:T,0)-1)&amp;CHAR(10)&amp;INDEX(总课程表!$A:$A,MATCH($A88,总课程表!T:T,0)-1),"")</f>
        <v>语文
七4</v>
      </c>
      <c r="U88" s="50" t="str">
        <f>IFERROR(INDEX(总课程表!U:U,MATCH($A88,总课程表!U:U,0)-1)&amp;CHAR(10)&amp;INDEX(总课程表!$A:$A,MATCH($A88,总课程表!U:U,0)-1),"")</f>
        <v/>
      </c>
      <c r="V88" s="51" t="str">
        <f>IFERROR(INDEX(总课程表!V:V,MATCH($A88,总课程表!V:V,0)-1)&amp;CHAR(10)&amp;INDEX(总课程表!$A:$A,MATCH($A88,总课程表!V:V,0)-1),"")</f>
        <v>历史
七10</v>
      </c>
      <c r="W88" s="49" t="str">
        <f>IFERROR(INDEX(总课程表!W:W,MATCH($A88,总课程表!W:W,0)-1)&amp;CHAR(10)&amp;INDEX(总课程表!$A:$A,MATCH($A88,总课程表!W:W,0)-1),"")</f>
        <v/>
      </c>
      <c r="X88" s="49" t="str">
        <f t="array" ref="X88">IFERROR(IF(OR(A88=走班课),"选修",INDEX(总课程表!X:X,MATCH($A88,总课程表!X:X,0)-1)&amp;CHAR(10)&amp;INDEX(总课程表!$A:$A,MATCH($A88,总课程表!X:X,0)-1)),"")</f>
        <v>选修</v>
      </c>
      <c r="Y88" s="54" t="str">
        <f>IFERROR(INDEX(总课程表!Y:Y,MATCH($A88,总课程表!Y:Y,0)-1)&amp;CHAR(10)&amp;INDEX(总课程表!$A:$A,MATCH($A88,总课程表!Y:Y,0)-1),"")</f>
        <v/>
      </c>
      <c r="Z88" s="51" t="str">
        <f ca="1">IFERROR(INDEX(总课程表!Z:Z,MATCH($A88,总课程表!Z:Z,0)-1)&amp;CHAR(10)&amp;INDEX(总课程表!$A:$A,MATCH($A88,总课程表!Z:Z,0)-1),"")</f>
        <v>语文
七4</v>
      </c>
      <c r="AA88" s="49" t="str">
        <f>IFERROR(INDEX(总课程表!AA:AA,MATCH($A88,总课程表!AA:AA,0)-1)&amp;CHAR(10)&amp;INDEX(总课程表!$A:$A,MATCH($A88,总课程表!AA:AA,0)-1),"")</f>
        <v/>
      </c>
      <c r="AB88" s="49" t="str">
        <f>IFERROR(INDEX(总课程表!AB:AB,MATCH($A88,总课程表!AB:AB,0)-1)&amp;CHAR(10)&amp;INDEX(总课程表!$A:$A,MATCH($A88,总课程表!AB:AB,0)-1),"")</f>
        <v>历史
七2</v>
      </c>
      <c r="AC88" s="50" t="str">
        <f>IFERROR(INDEX(总课程表!AC:AC,MATCH($A88,总课程表!AC:AC,0)-1)&amp;CHAR(10)&amp;INDEX(总课程表!$A:$A,MATCH($A88,总课程表!AC:AC,0)-1),"")</f>
        <v/>
      </c>
      <c r="AD88" s="51" t="str">
        <f>IFERROR(INDEX(总课程表!AD:AD,MATCH($A88,总课程表!AD:AD,0)-1)&amp;CHAR(10)&amp;INDEX(总课程表!$A:$A,MATCH($A88,总课程表!AD:AD,0)-1),"")</f>
        <v/>
      </c>
      <c r="AE88" s="49" t="str">
        <f>IFERROR(INDEX(总课程表!AE:AE,MATCH($A88,总课程表!AE:AE,0)-1)&amp;CHAR(10)&amp;INDEX(总课程表!$A:$A,MATCH($A88,总课程表!AE:AE,0)-1),"")</f>
        <v/>
      </c>
      <c r="AF88" s="49" t="str">
        <f>IFERROR(INDEX(总课程表!AF:AF,MATCH($A88,总课程表!AF:AF,0)-1)&amp;CHAR(10)&amp;INDEX(总课程表!$A:$A,MATCH($A88,总课程表!AF:AF,0)-1),"")</f>
        <v/>
      </c>
      <c r="AG88" s="54" t="str">
        <f>IFERROR(INDEX(总课程表!AG:AG,MATCH($A88,总课程表!AG:AG,0)-1)&amp;CHAR(10)&amp;INDEX(总课程表!$A:$A,MATCH($A88,总课程表!AG:AG,0)-1),"")</f>
        <v/>
      </c>
      <c r="AH88" s="51" t="str">
        <f ca="1">IFERROR(INDEX(总课程表!AH:AH,MATCH($A88,总课程表!AH:AH,0)-1)&amp;CHAR(10)&amp;INDEX(总课程表!$A:$A,MATCH($A88,总课程表!AH:AH,0)-1),"")</f>
        <v/>
      </c>
      <c r="AI88" s="49" t="str">
        <f>IFERROR(INDEX(总课程表!AI:AI,MATCH($A88,总课程表!AI:AI,0)-1)&amp;CHAR(10)&amp;INDEX(总课程表!$A:$A,MATCH($A88,总课程表!AI:AI,0)-1),"")</f>
        <v/>
      </c>
      <c r="AJ88" s="49" t="str">
        <f>IFERROR(INDEX(总课程表!AJ:AJ,MATCH($A88,总课程表!AJ:AJ,0)-1)&amp;CHAR(10)&amp;INDEX(总课程表!$A:$A,MATCH($A88,总课程表!AJ:AJ,0)-1),"")</f>
        <v>历史
七9</v>
      </c>
      <c r="AK88" s="50" t="str">
        <f>IFERROR(INDEX(总课程表!AK:AK,MATCH($A88,总课程表!AK:AK,0)-1)&amp;CHAR(10)&amp;INDEX(总课程表!$A:$A,MATCH($A88,总课程表!AK:AK,0)-1),"")</f>
        <v>语文
七4</v>
      </c>
      <c r="AL88" s="51" t="str">
        <f>IFERROR(INDEX(总课程表!AL:AL,MATCH($A88,总课程表!AL:AL,0)-1)&amp;CHAR(10)&amp;INDEX(总课程表!$A:$A,MATCH($A88,总课程表!AL:AL,0)-1),"")</f>
        <v>历史
七4</v>
      </c>
      <c r="AM88" s="49" t="str">
        <f>IFERROR(INDEX(总课程表!AM:AM,MATCH($A88,总课程表!AM:AM,0)-1)&amp;CHAR(10)&amp;INDEX(总课程表!$A:$A,MATCH($A88,总课程表!AM:AM,0)-1),"")</f>
        <v/>
      </c>
      <c r="AN88" s="49" t="str">
        <f>IFERROR(INDEX(总课程表!AN:AN,MATCH($A88,总课程表!AN:AN,0)-1)&amp;CHAR(10)&amp;INDEX(总课程表!$A:$A,MATCH($A88,总课程表!AN:AN,0)-1),"")</f>
        <v>历史
七10</v>
      </c>
      <c r="AO88" s="54" t="str">
        <f>IFERROR(INDEX(总课程表!AO:AO,MATCH($A88,总课程表!AO:AO,0)-1)&amp;CHAR(10)&amp;INDEX(总课程表!$A:$A,MATCH($A88,总课程表!AO:AO,0)-1),"")</f>
        <v/>
      </c>
      <c r="AQ88" s="35" t="b">
        <f t="array" aca="1" ref="AQ88" ca="1">SUMPRODUCT((B88:AO88=教师总表0!B88:AO88)*1)=40</f>
        <v>1</v>
      </c>
      <c r="AR88" s="56" t="str">
        <f t="shared" si="3"/>
        <v>杨帆</v>
      </c>
      <c r="AS88" s="56" t="str">
        <f t="shared" si="3"/>
        <v>杨帆</v>
      </c>
      <c r="AT88" s="56" t="str">
        <f t="shared" si="3"/>
        <v>杨帆</v>
      </c>
      <c r="AU88" s="56" t="str">
        <f t="shared" si="3"/>
        <v>杨帆</v>
      </c>
      <c r="AV88" s="56" t="str">
        <f t="shared" si="3"/>
        <v>杨帆</v>
      </c>
    </row>
    <row r="89" spans="1:48" ht="22.6" customHeight="1" x14ac:dyDescent="0.15">
      <c r="A89" s="20" t="str">
        <f>教师安排!AI87</f>
        <v>杨俊</v>
      </c>
      <c r="B89" s="48" t="str">
        <f ca="1">IFERROR(INDEX(总课程表!B:B,MATCH($A89,总课程表!B:B,0)-1)&amp;CHAR(10)&amp;INDEX(总课程表!$A:$A,MATCH($A89,总课程表!B:B,0)-1),"")</f>
        <v/>
      </c>
      <c r="C89" s="49" t="str">
        <f>IFERROR(INDEX(总课程表!C:C,MATCH($A89,总课程表!C:C,0)-1)&amp;CHAR(10)&amp;INDEX(总课程表!$A:$A,MATCH($A89,总课程表!C:C,0)-1),"")</f>
        <v/>
      </c>
      <c r="D89" s="49" t="str">
        <f>IFERROR(INDEX(总课程表!D:D,MATCH($A89,总课程表!D:D,0)-1)&amp;CHAR(10)&amp;INDEX(总课程表!$A:$A,MATCH($A89,总课程表!D:D,0)-1),"")</f>
        <v/>
      </c>
      <c r="E89" s="50" t="str">
        <f>IFERROR(INDEX(总课程表!E:E,MATCH($A89,总课程表!E:E,0)-1)&amp;CHAR(10)&amp;INDEX(总课程表!$A:$A,MATCH($A89,总课程表!E:E,0)-1),"")</f>
        <v>体育
九8</v>
      </c>
      <c r="F89" s="51" t="str">
        <f>IFERROR(INDEX(总课程表!F:F,MATCH($A89,总课程表!F:F,0)-1)&amp;CHAR(10)&amp;INDEX(总课程表!$A:$A,MATCH($A89,总课程表!F:F,0)-1),"")</f>
        <v>体育
七5</v>
      </c>
      <c r="G89" s="49" t="str">
        <f>IFERROR(INDEX(总课程表!G:G,MATCH($A89,总课程表!G:G,0)-1)&amp;CHAR(10)&amp;INDEX(总课程表!$A:$A,MATCH($A89,总课程表!G:G,0)-1),"")</f>
        <v>体育
七6</v>
      </c>
      <c r="H89" s="49" t="str">
        <f>IFERROR(INDEX(总课程表!H:H,MATCH($A89,总课程表!H:H,0)-1)&amp;CHAR(10)&amp;INDEX(总课程表!$A:$A,MATCH($A89,总课程表!H:H,0)-1),"")</f>
        <v/>
      </c>
      <c r="I89" s="54" t="str">
        <f>IFERROR(INDEX(总课程表!I:I,MATCH($A89,总课程表!I:I,0)-1)&amp;CHAR(10)&amp;INDEX(总课程表!$A:$A,MATCH($A89,总课程表!I:I,0)-1),"")</f>
        <v/>
      </c>
      <c r="J89" s="51" t="str">
        <f ca="1">IFERROR(INDEX(总课程表!J:J,MATCH($A89,总课程表!J:J,0)-1)&amp;CHAR(10)&amp;INDEX(总课程表!$A:$A,MATCH($A89,总课程表!J:J,0)-1),"")</f>
        <v/>
      </c>
      <c r="K89" s="49" t="str">
        <f>IFERROR(INDEX(总课程表!K:K,MATCH($A89,总课程表!K:K,0)-1)&amp;CHAR(10)&amp;INDEX(总课程表!$A:$A,MATCH($A89,总课程表!K:K,0)-1),"")</f>
        <v/>
      </c>
      <c r="L89" s="49" t="str">
        <f>IFERROR(INDEX(总课程表!L:L,MATCH($A89,总课程表!L:L,0)-1)&amp;CHAR(10)&amp;INDEX(总课程表!$A:$A,MATCH($A89,总课程表!L:L,0)-1),"")</f>
        <v/>
      </c>
      <c r="M89" s="50" t="str">
        <f>IFERROR(INDEX(总课程表!M:M,MATCH($A89,总课程表!M:M,0)-1)&amp;CHAR(10)&amp;INDEX(总课程表!$A:$A,MATCH($A89,总课程表!M:M,0)-1),"")</f>
        <v>体育
九7</v>
      </c>
      <c r="N89" s="51" t="str">
        <f>IFERROR(INDEX(总课程表!N:N,MATCH($A89,总课程表!N:N,0)-1)&amp;CHAR(10)&amp;INDEX(总课程表!$A:$A,MATCH($A89,总课程表!N:N,0)-1),"")</f>
        <v>体育
九8</v>
      </c>
      <c r="O89" s="49" t="str">
        <f>IFERROR(INDEX(总课程表!O:O,MATCH($A89,总课程表!O:O,0)-1)&amp;CHAR(10)&amp;INDEX(总课程表!$A:$A,MATCH($A89,总课程表!O:O,0)-1),"")</f>
        <v/>
      </c>
      <c r="P89" s="49" t="str">
        <f>IFERROR(INDEX(总课程表!P:P,MATCH($A89,总课程表!P:P,0)-1)&amp;CHAR(10)&amp;INDEX(总课程表!$A:$A,MATCH($A89,总课程表!P:P,0)-1),"")</f>
        <v/>
      </c>
      <c r="Q89" s="54" t="str">
        <f>IFERROR(INDEX(总课程表!Q:Q,MATCH($A89,总课程表!Q:Q,0)-1)&amp;CHAR(10)&amp;INDEX(总课程表!$A:$A,MATCH($A89,总课程表!Q:Q,0)-1),"")</f>
        <v/>
      </c>
      <c r="R89" s="51" t="str">
        <f ca="1">IFERROR(INDEX(总课程表!R:R,MATCH($A89,总课程表!R:R,0)-1)&amp;CHAR(10)&amp;INDEX(总课程表!$A:$A,MATCH($A89,总课程表!R:R,0)-1),"")</f>
        <v/>
      </c>
      <c r="S89" s="49" t="str">
        <f>IFERROR(INDEX(总课程表!S:S,MATCH($A89,总课程表!S:S,0)-1)&amp;CHAR(10)&amp;INDEX(总课程表!$A:$A,MATCH($A89,总课程表!S:S,0)-1),"")</f>
        <v/>
      </c>
      <c r="T89" s="49" t="str">
        <f>IFERROR(INDEX(总课程表!T:T,MATCH($A89,总课程表!T:T,0)-1)&amp;CHAR(10)&amp;INDEX(总课程表!$A:$A,MATCH($A89,总课程表!T:T,0)-1),"")</f>
        <v>体育
九7</v>
      </c>
      <c r="U89" s="50" t="str">
        <f>IFERROR(INDEX(总课程表!U:U,MATCH($A89,总课程表!U:U,0)-1)&amp;CHAR(10)&amp;INDEX(总课程表!$A:$A,MATCH($A89,总课程表!U:U,0)-1),"")</f>
        <v/>
      </c>
      <c r="V89" s="51" t="str">
        <f>IFERROR(INDEX(总课程表!V:V,MATCH($A89,总课程表!V:V,0)-1)&amp;CHAR(10)&amp;INDEX(总课程表!$A:$A,MATCH($A89,总课程表!V:V,0)-1),"")</f>
        <v>体育
七6</v>
      </c>
      <c r="W89" s="49" t="str">
        <f>IFERROR(INDEX(总课程表!W:W,MATCH($A89,总课程表!W:W,0)-1)&amp;CHAR(10)&amp;INDEX(总课程表!$A:$A,MATCH($A89,总课程表!W:W,0)-1),"")</f>
        <v/>
      </c>
      <c r="X89" s="49" t="str">
        <f t="array" ref="X89">IFERROR(IF(OR(A89=走班课),"选修",INDEX(总课程表!X:X,MATCH($A89,总课程表!X:X,0)-1)&amp;CHAR(10)&amp;INDEX(总课程表!$A:$A,MATCH($A89,总课程表!X:X,0)-1)),"")</f>
        <v>选修</v>
      </c>
      <c r="Y89" s="54" t="str">
        <f>IFERROR(INDEX(总课程表!Y:Y,MATCH($A89,总课程表!Y:Y,0)-1)&amp;CHAR(10)&amp;INDEX(总课程表!$A:$A,MATCH($A89,总课程表!Y:Y,0)-1),"")</f>
        <v/>
      </c>
      <c r="Z89" s="51" t="str">
        <f ca="1">IFERROR(INDEX(总课程表!Z:Z,MATCH($A89,总课程表!Z:Z,0)-1)&amp;CHAR(10)&amp;INDEX(总课程表!$A:$A,MATCH($A89,总课程表!Z:Z,0)-1),"")</f>
        <v/>
      </c>
      <c r="AA89" s="49" t="str">
        <f>IFERROR(INDEX(总课程表!AA:AA,MATCH($A89,总课程表!AA:AA,0)-1)&amp;CHAR(10)&amp;INDEX(总课程表!$A:$A,MATCH($A89,总课程表!AA:AA,0)-1),"")</f>
        <v/>
      </c>
      <c r="AB89" s="49" t="str">
        <f>IFERROR(INDEX(总课程表!AB:AB,MATCH($A89,总课程表!AB:AB,0)-1)&amp;CHAR(10)&amp;INDEX(总课程表!$A:$A,MATCH($A89,总课程表!AB:AB,0)-1),"")</f>
        <v/>
      </c>
      <c r="AC89" s="50" t="str">
        <f>IFERROR(INDEX(总课程表!AC:AC,MATCH($A89,总课程表!AC:AC,0)-1)&amp;CHAR(10)&amp;INDEX(总课程表!$A:$A,MATCH($A89,总课程表!AC:AC,0)-1),"")</f>
        <v>体育
九7</v>
      </c>
      <c r="AD89" s="51" t="str">
        <f>IFERROR(INDEX(总课程表!AD:AD,MATCH($A89,总课程表!AD:AD,0)-1)&amp;CHAR(10)&amp;INDEX(总课程表!$A:$A,MATCH($A89,总课程表!AD:AD,0)-1),"")</f>
        <v/>
      </c>
      <c r="AE89" s="49" t="str">
        <f>IFERROR(INDEX(总课程表!AE:AE,MATCH($A89,总课程表!AE:AE,0)-1)&amp;CHAR(10)&amp;INDEX(总课程表!$A:$A,MATCH($A89,总课程表!AE:AE,0)-1),"")</f>
        <v>体育
七5</v>
      </c>
      <c r="AF89" s="49" t="str">
        <f>IFERROR(INDEX(总课程表!AF:AF,MATCH($A89,总课程表!AF:AF,0)-1)&amp;CHAR(10)&amp;INDEX(总课程表!$A:$A,MATCH($A89,总课程表!AF:AF,0)-1),"")</f>
        <v/>
      </c>
      <c r="AG89" s="54" t="str">
        <f>IFERROR(INDEX(总课程表!AG:AG,MATCH($A89,总课程表!AG:AG,0)-1)&amp;CHAR(10)&amp;INDEX(总课程表!$A:$A,MATCH($A89,总课程表!AG:AG,0)-1),"")</f>
        <v/>
      </c>
      <c r="AH89" s="51" t="str">
        <f ca="1">IFERROR(INDEX(总课程表!AH:AH,MATCH($A89,总课程表!AH:AH,0)-1)&amp;CHAR(10)&amp;INDEX(总课程表!$A:$A,MATCH($A89,总课程表!AH:AH,0)-1),"")</f>
        <v/>
      </c>
      <c r="AI89" s="49" t="str">
        <f>IFERROR(INDEX(总课程表!AI:AI,MATCH($A89,总课程表!AI:AI,0)-1)&amp;CHAR(10)&amp;INDEX(总课程表!$A:$A,MATCH($A89,总课程表!AI:AI,0)-1),"")</f>
        <v/>
      </c>
      <c r="AJ89" s="49" t="str">
        <f>IFERROR(INDEX(总课程表!AJ:AJ,MATCH($A89,总课程表!AJ:AJ,0)-1)&amp;CHAR(10)&amp;INDEX(总课程表!$A:$A,MATCH($A89,总课程表!AJ:AJ,0)-1),"")</f>
        <v/>
      </c>
      <c r="AK89" s="50" t="str">
        <f>IFERROR(INDEX(总课程表!AK:AK,MATCH($A89,总课程表!AK:AK,0)-1)&amp;CHAR(10)&amp;INDEX(总课程表!$A:$A,MATCH($A89,总课程表!AK:AK,0)-1),"")</f>
        <v>体育
七6</v>
      </c>
      <c r="AL89" s="51" t="str">
        <f>IFERROR(INDEX(总课程表!AL:AL,MATCH($A89,总课程表!AL:AL,0)-1)&amp;CHAR(10)&amp;INDEX(总课程表!$A:$A,MATCH($A89,总课程表!AL:AL,0)-1),"")</f>
        <v>体育
七5</v>
      </c>
      <c r="AM89" s="49" t="str">
        <f>IFERROR(INDEX(总课程表!AM:AM,MATCH($A89,总课程表!AM:AM,0)-1)&amp;CHAR(10)&amp;INDEX(总课程表!$A:$A,MATCH($A89,总课程表!AM:AM,0)-1),"")</f>
        <v>体育
九8</v>
      </c>
      <c r="AN89" s="49" t="str">
        <f>IFERROR(INDEX(总课程表!AN:AN,MATCH($A89,总课程表!AN:AN,0)-1)&amp;CHAR(10)&amp;INDEX(总课程表!$A:$A,MATCH($A89,总课程表!AN:AN,0)-1),"")</f>
        <v/>
      </c>
      <c r="AO89" s="54" t="str">
        <f>IFERROR(INDEX(总课程表!AO:AO,MATCH($A89,总课程表!AO:AO,0)-1)&amp;CHAR(10)&amp;INDEX(总课程表!$A:$A,MATCH($A89,总课程表!AO:AO,0)-1),"")</f>
        <v/>
      </c>
      <c r="AQ89" s="35" t="b">
        <f t="array" aca="1" ref="AQ89" ca="1">SUMPRODUCT((B89:AO89=教师总表0!B89:AO89)*1)=40</f>
        <v>1</v>
      </c>
      <c r="AR89" s="56" t="str">
        <f t="shared" si="3"/>
        <v>杨俊</v>
      </c>
      <c r="AS89" s="56" t="str">
        <f t="shared" si="3"/>
        <v>杨俊</v>
      </c>
      <c r="AT89" s="56" t="str">
        <f t="shared" si="3"/>
        <v>杨俊</v>
      </c>
      <c r="AU89" s="56" t="str">
        <f t="shared" si="3"/>
        <v>杨俊</v>
      </c>
      <c r="AV89" s="56" t="str">
        <f t="shared" si="3"/>
        <v>杨俊</v>
      </c>
    </row>
    <row r="90" spans="1:48" ht="22.6" customHeight="1" x14ac:dyDescent="0.15">
      <c r="A90" s="20" t="str">
        <f>教师安排!AI88</f>
        <v>杨丽</v>
      </c>
      <c r="B90" s="48" t="str">
        <f ca="1">IFERROR(INDEX(总课程表!B:B,MATCH($A90,总课程表!B:B,0)-1)&amp;CHAR(10)&amp;INDEX(总课程表!$A:$A,MATCH($A90,总课程表!B:B,0)-1),"")</f>
        <v>历史
七7</v>
      </c>
      <c r="C90" s="49" t="str">
        <f>IFERROR(INDEX(总课程表!C:C,MATCH($A90,总课程表!C:C,0)-1)&amp;CHAR(10)&amp;INDEX(总课程表!$A:$A,MATCH($A90,总课程表!C:C,0)-1),"")</f>
        <v/>
      </c>
      <c r="D90" s="49" t="str">
        <f>IFERROR(INDEX(总课程表!D:D,MATCH($A90,总课程表!D:D,0)-1)&amp;CHAR(10)&amp;INDEX(总课程表!$A:$A,MATCH($A90,总课程表!D:D,0)-1),"")</f>
        <v>历史
九5</v>
      </c>
      <c r="E90" s="50" t="str">
        <f>IFERROR(INDEX(总课程表!E:E,MATCH($A90,总课程表!E:E,0)-1)&amp;CHAR(10)&amp;INDEX(总课程表!$A:$A,MATCH($A90,总课程表!E:E,0)-1),"")</f>
        <v/>
      </c>
      <c r="F90" s="51" t="str">
        <f>IFERROR(INDEX(总课程表!F:F,MATCH($A90,总课程表!F:F,0)-1)&amp;CHAR(10)&amp;INDEX(总课程表!$A:$A,MATCH($A90,总课程表!F:F,0)-1),"")</f>
        <v/>
      </c>
      <c r="G90" s="49" t="str">
        <f>IFERROR(INDEX(总课程表!G:G,MATCH($A90,总课程表!G:G,0)-1)&amp;CHAR(10)&amp;INDEX(总课程表!$A:$A,MATCH($A90,总课程表!G:G,0)-1),"")</f>
        <v>历史
九8</v>
      </c>
      <c r="H90" s="49" t="str">
        <f>IFERROR(INDEX(总课程表!H:H,MATCH($A90,总课程表!H:H,0)-1)&amp;CHAR(10)&amp;INDEX(总课程表!$A:$A,MATCH($A90,总课程表!H:H,0)-1),"")</f>
        <v/>
      </c>
      <c r="I90" s="54" t="str">
        <f>IFERROR(INDEX(总课程表!I:I,MATCH($A90,总课程表!I:I,0)-1)&amp;CHAR(10)&amp;INDEX(总课程表!$A:$A,MATCH($A90,总课程表!I:I,0)-1),"")</f>
        <v/>
      </c>
      <c r="J90" s="51" t="str">
        <f ca="1">IFERROR(INDEX(总课程表!J:J,MATCH($A90,总课程表!J:J,0)-1)&amp;CHAR(10)&amp;INDEX(总课程表!$A:$A,MATCH($A90,总课程表!J:J,0)-1),"")</f>
        <v/>
      </c>
      <c r="K90" s="49" t="str">
        <f>IFERROR(INDEX(总课程表!K:K,MATCH($A90,总课程表!K:K,0)-1)&amp;CHAR(10)&amp;INDEX(总课程表!$A:$A,MATCH($A90,总课程表!K:K,0)-1),"")</f>
        <v>历史
七8</v>
      </c>
      <c r="L90" s="49" t="str">
        <f>IFERROR(INDEX(总课程表!L:L,MATCH($A90,总课程表!L:L,0)-1)&amp;CHAR(10)&amp;INDEX(总课程表!$A:$A,MATCH($A90,总课程表!L:L,0)-1),"")</f>
        <v/>
      </c>
      <c r="M90" s="50" t="str">
        <f>IFERROR(INDEX(总课程表!M:M,MATCH($A90,总课程表!M:M,0)-1)&amp;CHAR(10)&amp;INDEX(总课程表!$A:$A,MATCH($A90,总课程表!M:M,0)-1),"")</f>
        <v/>
      </c>
      <c r="N90" s="51" t="str">
        <f>IFERROR(INDEX(总课程表!N:N,MATCH($A90,总课程表!N:N,0)-1)&amp;CHAR(10)&amp;INDEX(总课程表!$A:$A,MATCH($A90,总课程表!N:N,0)-1),"")</f>
        <v/>
      </c>
      <c r="O90" s="49" t="str">
        <f>IFERROR(INDEX(总课程表!O:O,MATCH($A90,总课程表!O:O,0)-1)&amp;CHAR(10)&amp;INDEX(总课程表!$A:$A,MATCH($A90,总课程表!O:O,0)-1),"")</f>
        <v/>
      </c>
      <c r="P90" s="49" t="str">
        <f>IFERROR(INDEX(总课程表!P:P,MATCH($A90,总课程表!P:P,0)-1)&amp;CHAR(10)&amp;INDEX(总课程表!$A:$A,MATCH($A90,总课程表!P:P,0)-1),"")</f>
        <v>历史
九10</v>
      </c>
      <c r="Q90" s="54" t="str">
        <f>IFERROR(INDEX(总课程表!Q:Q,MATCH($A90,总课程表!Q:Q,0)-1)&amp;CHAR(10)&amp;INDEX(总课程表!$A:$A,MATCH($A90,总课程表!Q:Q,0)-1),"")</f>
        <v>历史
九8</v>
      </c>
      <c r="R90" s="51" t="str">
        <f ca="1">IFERROR(INDEX(总课程表!R:R,MATCH($A90,总课程表!R:R,0)-1)&amp;CHAR(10)&amp;INDEX(总课程表!$A:$A,MATCH($A90,总课程表!R:R,0)-1),"")</f>
        <v/>
      </c>
      <c r="S90" s="49" t="str">
        <f>IFERROR(INDEX(总课程表!S:S,MATCH($A90,总课程表!S:S,0)-1)&amp;CHAR(10)&amp;INDEX(总课程表!$A:$A,MATCH($A90,总课程表!S:S,0)-1),"")</f>
        <v/>
      </c>
      <c r="T90" s="49" t="str">
        <f>IFERROR(INDEX(总课程表!T:T,MATCH($A90,总课程表!T:T,0)-1)&amp;CHAR(10)&amp;INDEX(总课程表!$A:$A,MATCH($A90,总课程表!T:T,0)-1),"")</f>
        <v>历史
九5</v>
      </c>
      <c r="U90" s="50" t="str">
        <f>IFERROR(INDEX(总课程表!U:U,MATCH($A90,总课程表!U:U,0)-1)&amp;CHAR(10)&amp;INDEX(总课程表!$A:$A,MATCH($A90,总课程表!U:U,0)-1),"")</f>
        <v/>
      </c>
      <c r="V90" s="51" t="str">
        <f>IFERROR(INDEX(总课程表!V:V,MATCH($A90,总课程表!V:V,0)-1)&amp;CHAR(10)&amp;INDEX(总课程表!$A:$A,MATCH($A90,总课程表!V:V,0)-1),"")</f>
        <v/>
      </c>
      <c r="W90" s="49" t="str">
        <f>IFERROR(INDEX(总课程表!W:W,MATCH($A90,总课程表!W:W,0)-1)&amp;CHAR(10)&amp;INDEX(总课程表!$A:$A,MATCH($A90,总课程表!W:W,0)-1),"")</f>
        <v/>
      </c>
      <c r="X90" s="49" t="str">
        <f t="array" ref="X90">IFERROR(IF(OR(A90=走班课),"选修",INDEX(总课程表!X:X,MATCH($A90,总课程表!X:X,0)-1)&amp;CHAR(10)&amp;INDEX(总课程表!$A:$A,MATCH($A90,总课程表!X:X,0)-1)),"")</f>
        <v>历史
九9</v>
      </c>
      <c r="Y90" s="54" t="str">
        <f>IFERROR(INDEX(总课程表!Y:Y,MATCH($A90,总课程表!Y:Y,0)-1)&amp;CHAR(10)&amp;INDEX(总课程表!$A:$A,MATCH($A90,总课程表!Y:Y,0)-1),"")</f>
        <v>历史
九9</v>
      </c>
      <c r="Z90" s="51" t="str">
        <f ca="1">IFERROR(INDEX(总课程表!Z:Z,MATCH($A90,总课程表!Z:Z,0)-1)&amp;CHAR(10)&amp;INDEX(总课程表!$A:$A,MATCH($A90,总课程表!Z:Z,0)-1),"")</f>
        <v>历史
九9</v>
      </c>
      <c r="AA90" s="49" t="str">
        <f>IFERROR(INDEX(总课程表!AA:AA,MATCH($A90,总课程表!AA:AA,0)-1)&amp;CHAR(10)&amp;INDEX(总课程表!$A:$A,MATCH($A90,总课程表!AA:AA,0)-1),"")</f>
        <v/>
      </c>
      <c r="AB90" s="49" t="str">
        <f>IFERROR(INDEX(总课程表!AB:AB,MATCH($A90,总课程表!AB:AB,0)-1)&amp;CHAR(10)&amp;INDEX(总课程表!$A:$A,MATCH($A90,总课程表!AB:AB,0)-1),"")</f>
        <v/>
      </c>
      <c r="AC90" s="50" t="str">
        <f>IFERROR(INDEX(总课程表!AC:AC,MATCH($A90,总课程表!AC:AC,0)-1)&amp;CHAR(10)&amp;INDEX(总课程表!$A:$A,MATCH($A90,总课程表!AC:AC,0)-1),"")</f>
        <v>历史
九10</v>
      </c>
      <c r="AD90" s="51" t="str">
        <f>IFERROR(INDEX(总课程表!AD:AD,MATCH($A90,总课程表!AD:AD,0)-1)&amp;CHAR(10)&amp;INDEX(总课程表!$A:$A,MATCH($A90,总课程表!AD:AD,0)-1),"")</f>
        <v>历史
七7</v>
      </c>
      <c r="AE90" s="49" t="str">
        <f>IFERROR(INDEX(总课程表!AE:AE,MATCH($A90,总课程表!AE:AE,0)-1)&amp;CHAR(10)&amp;INDEX(总课程表!$A:$A,MATCH($A90,总课程表!AE:AE,0)-1),"")</f>
        <v>历史
九5</v>
      </c>
      <c r="AF90" s="49" t="str">
        <f>IFERROR(INDEX(总课程表!AF:AF,MATCH($A90,总课程表!AF:AF,0)-1)&amp;CHAR(10)&amp;INDEX(总课程表!$A:$A,MATCH($A90,总课程表!AF:AF,0)-1),"")</f>
        <v/>
      </c>
      <c r="AG90" s="54" t="str">
        <f>IFERROR(INDEX(总课程表!AG:AG,MATCH($A90,总课程表!AG:AG,0)-1)&amp;CHAR(10)&amp;INDEX(总课程表!$A:$A,MATCH($A90,总课程表!AG:AG,0)-1),"")</f>
        <v/>
      </c>
      <c r="AH90" s="51" t="str">
        <f ca="1">IFERROR(INDEX(总课程表!AH:AH,MATCH($A90,总课程表!AH:AH,0)-1)&amp;CHAR(10)&amp;INDEX(总课程表!$A:$A,MATCH($A90,总课程表!AH:AH,0)-1),"")</f>
        <v/>
      </c>
      <c r="AI90" s="49" t="str">
        <f>IFERROR(INDEX(总课程表!AI:AI,MATCH($A90,总课程表!AI:AI,0)-1)&amp;CHAR(10)&amp;INDEX(总课程表!$A:$A,MATCH($A90,总课程表!AI:AI,0)-1),"")</f>
        <v/>
      </c>
      <c r="AJ90" s="49" t="str">
        <f>IFERROR(INDEX(总课程表!AJ:AJ,MATCH($A90,总课程表!AJ:AJ,0)-1)&amp;CHAR(10)&amp;INDEX(总课程表!$A:$A,MATCH($A90,总课程表!AJ:AJ,0)-1),"")</f>
        <v/>
      </c>
      <c r="AK90" s="50" t="str">
        <f>IFERROR(INDEX(总课程表!AK:AK,MATCH($A90,总课程表!AK:AK,0)-1)&amp;CHAR(10)&amp;INDEX(总课程表!$A:$A,MATCH($A90,总课程表!AK:AK,0)-1),"")</f>
        <v>历史
七8</v>
      </c>
      <c r="AL90" s="51" t="str">
        <f>IFERROR(INDEX(总课程表!AL:AL,MATCH($A90,总课程表!AL:AL,0)-1)&amp;CHAR(10)&amp;INDEX(总课程表!$A:$A,MATCH($A90,总课程表!AL:AL,0)-1),"")</f>
        <v>历史
九8</v>
      </c>
      <c r="AM90" s="49" t="str">
        <f>IFERROR(INDEX(总课程表!AM:AM,MATCH($A90,总课程表!AM:AM,0)-1)&amp;CHAR(10)&amp;INDEX(总课程表!$A:$A,MATCH($A90,总课程表!AM:AM,0)-1),"")</f>
        <v/>
      </c>
      <c r="AN90" s="49" t="str">
        <f>IFERROR(INDEX(总课程表!AN:AN,MATCH($A90,总课程表!AN:AN,0)-1)&amp;CHAR(10)&amp;INDEX(总课程表!$A:$A,MATCH($A90,总课程表!AN:AN,0)-1),"")</f>
        <v/>
      </c>
      <c r="AO90" s="54" t="str">
        <f>IFERROR(INDEX(总课程表!AO:AO,MATCH($A90,总课程表!AO:AO,0)-1)&amp;CHAR(10)&amp;INDEX(总课程表!$A:$A,MATCH($A90,总课程表!AO:AO,0)-1),"")</f>
        <v>历史
九10</v>
      </c>
      <c r="AQ90" s="35" t="b">
        <f t="array" aca="1" ref="AQ90" ca="1">SUMPRODUCT((B90:AO90=教师总表0!B90:AO90)*1)=40</f>
        <v>1</v>
      </c>
      <c r="AR90" s="56" t="str">
        <f t="shared" si="3"/>
        <v>杨丽</v>
      </c>
      <c r="AS90" s="56" t="str">
        <f t="shared" si="3"/>
        <v>杨丽</v>
      </c>
      <c r="AT90" s="56" t="str">
        <f t="shared" si="3"/>
        <v>杨丽</v>
      </c>
      <c r="AU90" s="56" t="str">
        <f t="shared" si="3"/>
        <v>杨丽</v>
      </c>
      <c r="AV90" s="56" t="str">
        <f t="shared" si="3"/>
        <v>杨丽</v>
      </c>
    </row>
    <row r="91" spans="1:48" ht="22.6" customHeight="1" x14ac:dyDescent="0.15">
      <c r="A91" s="20" t="str">
        <f>教师安排!AI89</f>
        <v>殷汶钧</v>
      </c>
      <c r="B91" s="48" t="str">
        <f ca="1">IFERROR(INDEX(总课程表!B:B,MATCH($A91,总课程表!B:B,0)-1)&amp;CHAR(10)&amp;INDEX(总课程表!$A:$A,MATCH($A91,总课程表!B:B,0)-1),"")</f>
        <v>数学
七4</v>
      </c>
      <c r="C91" s="49" t="str">
        <f>IFERROR(INDEX(总课程表!C:C,MATCH($A91,总课程表!C:C,0)-1)&amp;CHAR(10)&amp;INDEX(总课程表!$A:$A,MATCH($A91,总课程表!C:C,0)-1),"")</f>
        <v/>
      </c>
      <c r="D91" s="49" t="str">
        <f>IFERROR(INDEX(总课程表!D:D,MATCH($A91,总课程表!D:D,0)-1)&amp;CHAR(10)&amp;INDEX(总课程表!$A:$A,MATCH($A91,总课程表!D:D,0)-1),"")</f>
        <v>数学
七7</v>
      </c>
      <c r="E91" s="50" t="str">
        <f>IFERROR(INDEX(总课程表!E:E,MATCH($A91,总课程表!E:E,0)-1)&amp;CHAR(10)&amp;INDEX(总课程表!$A:$A,MATCH($A91,总课程表!E:E,0)-1),"")</f>
        <v/>
      </c>
      <c r="F91" s="51" t="str">
        <f>IFERROR(INDEX(总课程表!F:F,MATCH($A91,总课程表!F:F,0)-1)&amp;CHAR(10)&amp;INDEX(总课程表!$A:$A,MATCH($A91,总课程表!F:F,0)-1),"")</f>
        <v/>
      </c>
      <c r="G91" s="49" t="str">
        <f>IFERROR(INDEX(总课程表!G:G,MATCH($A91,总课程表!G:G,0)-1)&amp;CHAR(10)&amp;INDEX(总课程表!$A:$A,MATCH($A91,总课程表!G:G,0)-1),"")</f>
        <v/>
      </c>
      <c r="H91" s="49" t="str">
        <f>IFERROR(INDEX(总课程表!H:H,MATCH($A91,总课程表!H:H,0)-1)&amp;CHAR(10)&amp;INDEX(总课程表!$A:$A,MATCH($A91,总课程表!H:H,0)-1),"")</f>
        <v/>
      </c>
      <c r="I91" s="54" t="str">
        <f>IFERROR(INDEX(总课程表!I:I,MATCH($A91,总课程表!I:I,0)-1)&amp;CHAR(10)&amp;INDEX(总课程表!$A:$A,MATCH($A91,总课程表!I:I,0)-1),"")</f>
        <v/>
      </c>
      <c r="J91" s="51" t="str">
        <f ca="1">IFERROR(INDEX(总课程表!J:J,MATCH($A91,总课程表!J:J,0)-1)&amp;CHAR(10)&amp;INDEX(总课程表!$A:$A,MATCH($A91,总课程表!J:J,0)-1),"")</f>
        <v>数学
七7</v>
      </c>
      <c r="K91" s="49" t="str">
        <f>IFERROR(INDEX(总课程表!K:K,MATCH($A91,总课程表!K:K,0)-1)&amp;CHAR(10)&amp;INDEX(总课程表!$A:$A,MATCH($A91,总课程表!K:K,0)-1),"")</f>
        <v/>
      </c>
      <c r="L91" s="49" t="str">
        <f>IFERROR(INDEX(总课程表!L:L,MATCH($A91,总课程表!L:L,0)-1)&amp;CHAR(10)&amp;INDEX(总课程表!$A:$A,MATCH($A91,总课程表!L:L,0)-1),"")</f>
        <v/>
      </c>
      <c r="M91" s="50" t="str">
        <f>IFERROR(INDEX(总课程表!M:M,MATCH($A91,总课程表!M:M,0)-1)&amp;CHAR(10)&amp;INDEX(总课程表!$A:$A,MATCH($A91,总课程表!M:M,0)-1),"")</f>
        <v>数学
七4</v>
      </c>
      <c r="N91" s="51" t="str">
        <f>IFERROR(INDEX(总课程表!N:N,MATCH($A91,总课程表!N:N,0)-1)&amp;CHAR(10)&amp;INDEX(总课程表!$A:$A,MATCH($A91,总课程表!N:N,0)-1),"")</f>
        <v>综实
七7</v>
      </c>
      <c r="O91" s="49" t="str">
        <f>IFERROR(INDEX(总课程表!O:O,MATCH($A91,总课程表!O:O,0)-1)&amp;CHAR(10)&amp;INDEX(总课程表!$A:$A,MATCH($A91,总课程表!O:O,0)-1),"")</f>
        <v/>
      </c>
      <c r="P91" s="49" t="str">
        <f>IFERROR(INDEX(总课程表!P:P,MATCH($A91,总课程表!P:P,0)-1)&amp;CHAR(10)&amp;INDEX(总课程表!$A:$A,MATCH($A91,总课程表!P:P,0)-1),"")</f>
        <v/>
      </c>
      <c r="Q91" s="54" t="str">
        <f>IFERROR(INDEX(总课程表!Q:Q,MATCH($A91,总课程表!Q:Q,0)-1)&amp;CHAR(10)&amp;INDEX(总课程表!$A:$A,MATCH($A91,总课程表!Q:Q,0)-1),"")</f>
        <v/>
      </c>
      <c r="R91" s="51" t="str">
        <f ca="1">IFERROR(INDEX(总课程表!R:R,MATCH($A91,总课程表!R:R,0)-1)&amp;CHAR(10)&amp;INDEX(总课程表!$A:$A,MATCH($A91,总课程表!R:R,0)-1),"")</f>
        <v>数学
七4</v>
      </c>
      <c r="S91" s="49" t="str">
        <f>IFERROR(INDEX(总课程表!S:S,MATCH($A91,总课程表!S:S,0)-1)&amp;CHAR(10)&amp;INDEX(总课程表!$A:$A,MATCH($A91,总课程表!S:S,0)-1),"")</f>
        <v>数学
七7</v>
      </c>
      <c r="T91" s="49" t="str">
        <f>IFERROR(INDEX(总课程表!T:T,MATCH($A91,总课程表!T:T,0)-1)&amp;CHAR(10)&amp;INDEX(总课程表!$A:$A,MATCH($A91,总课程表!T:T,0)-1),"")</f>
        <v/>
      </c>
      <c r="U91" s="50" t="str">
        <f>IFERROR(INDEX(总课程表!U:U,MATCH($A91,总课程表!U:U,0)-1)&amp;CHAR(10)&amp;INDEX(总课程表!$A:$A,MATCH($A91,总课程表!U:U,0)-1),"")</f>
        <v/>
      </c>
      <c r="V91" s="51" t="str">
        <f>IFERROR(INDEX(总课程表!V:V,MATCH($A91,总课程表!V:V,0)-1)&amp;CHAR(10)&amp;INDEX(总课程表!$A:$A,MATCH($A91,总课程表!V:V,0)-1),"")</f>
        <v/>
      </c>
      <c r="W91" s="49" t="str">
        <f>IFERROR(INDEX(总课程表!W:W,MATCH($A91,总课程表!W:W,0)-1)&amp;CHAR(10)&amp;INDEX(总课程表!$A:$A,MATCH($A91,总课程表!W:W,0)-1),"")</f>
        <v>班会
七7</v>
      </c>
      <c r="X91" s="49" t="str">
        <f t="array" ref="X91">IFERROR(IF(OR(A91=走班课),"选修",INDEX(总课程表!X:X,MATCH($A91,总课程表!X:X,0)-1)&amp;CHAR(10)&amp;INDEX(总课程表!$A:$A,MATCH($A91,总课程表!X:X,0)-1)),"")</f>
        <v>选修</v>
      </c>
      <c r="Y91" s="54" t="str">
        <f>IFERROR(INDEX(总课程表!Y:Y,MATCH($A91,总课程表!Y:Y,0)-1)&amp;CHAR(10)&amp;INDEX(总课程表!$A:$A,MATCH($A91,总课程表!Y:Y,0)-1),"")</f>
        <v/>
      </c>
      <c r="Z91" s="51" t="str">
        <f ca="1">IFERROR(INDEX(总课程表!Z:Z,MATCH($A91,总课程表!Z:Z,0)-1)&amp;CHAR(10)&amp;INDEX(总课程表!$A:$A,MATCH($A91,总课程表!Z:Z,0)-1),"")</f>
        <v>数学
七7</v>
      </c>
      <c r="AA91" s="49" t="str">
        <f>IFERROR(INDEX(总课程表!AA:AA,MATCH($A91,总课程表!AA:AA,0)-1)&amp;CHAR(10)&amp;INDEX(总课程表!$A:$A,MATCH($A91,总课程表!AA:AA,0)-1),"")</f>
        <v/>
      </c>
      <c r="AB91" s="49" t="str">
        <f>IFERROR(INDEX(总课程表!AB:AB,MATCH($A91,总课程表!AB:AB,0)-1)&amp;CHAR(10)&amp;INDEX(总课程表!$A:$A,MATCH($A91,总课程表!AB:AB,0)-1),"")</f>
        <v>数学
七4</v>
      </c>
      <c r="AC91" s="50" t="str">
        <f>IFERROR(INDEX(总课程表!AC:AC,MATCH($A91,总课程表!AC:AC,0)-1)&amp;CHAR(10)&amp;INDEX(总课程表!$A:$A,MATCH($A91,总课程表!AC:AC,0)-1),"")</f>
        <v/>
      </c>
      <c r="AD91" s="51" t="str">
        <f>IFERROR(INDEX(总课程表!AD:AD,MATCH($A91,总课程表!AD:AD,0)-1)&amp;CHAR(10)&amp;INDEX(总课程表!$A:$A,MATCH($A91,总课程表!AD:AD,0)-1),"")</f>
        <v/>
      </c>
      <c r="AE91" s="49" t="str">
        <f>IFERROR(INDEX(总课程表!AE:AE,MATCH($A91,总课程表!AE:AE,0)-1)&amp;CHAR(10)&amp;INDEX(总课程表!$A:$A,MATCH($A91,总课程表!AE:AE,0)-1),"")</f>
        <v/>
      </c>
      <c r="AF91" s="49" t="str">
        <f>IFERROR(INDEX(总课程表!AF:AF,MATCH($A91,总课程表!AF:AF,0)-1)&amp;CHAR(10)&amp;INDEX(总课程表!$A:$A,MATCH($A91,总课程表!AF:AF,0)-1),"")</f>
        <v/>
      </c>
      <c r="AG91" s="54" t="str">
        <f>IFERROR(INDEX(总课程表!AG:AG,MATCH($A91,总课程表!AG:AG,0)-1)&amp;CHAR(10)&amp;INDEX(总课程表!$A:$A,MATCH($A91,总课程表!AG:AG,0)-1),"")</f>
        <v/>
      </c>
      <c r="AH91" s="51" t="str">
        <f ca="1">IFERROR(INDEX(总课程表!AH:AH,MATCH($A91,总课程表!AH:AH,0)-1)&amp;CHAR(10)&amp;INDEX(总课程表!$A:$A,MATCH($A91,总课程表!AH:AH,0)-1),"")</f>
        <v>数学
七4</v>
      </c>
      <c r="AI91" s="49" t="str">
        <f>IFERROR(INDEX(总课程表!AI:AI,MATCH($A91,总课程表!AI:AI,0)-1)&amp;CHAR(10)&amp;INDEX(总课程表!$A:$A,MATCH($A91,总课程表!AI:AI,0)-1),"")</f>
        <v/>
      </c>
      <c r="AJ91" s="49" t="str">
        <f>IFERROR(INDEX(总课程表!AJ:AJ,MATCH($A91,总课程表!AJ:AJ,0)-1)&amp;CHAR(10)&amp;INDEX(总课程表!$A:$A,MATCH($A91,总课程表!AJ:AJ,0)-1),"")</f>
        <v>数学
七7</v>
      </c>
      <c r="AK91" s="50" t="str">
        <f>IFERROR(INDEX(总课程表!AK:AK,MATCH($A91,总课程表!AK:AK,0)-1)&amp;CHAR(10)&amp;INDEX(总课程表!$A:$A,MATCH($A91,总课程表!AK:AK,0)-1),"")</f>
        <v/>
      </c>
      <c r="AL91" s="51" t="str">
        <f>IFERROR(INDEX(总课程表!AL:AL,MATCH($A91,总课程表!AL:AL,0)-1)&amp;CHAR(10)&amp;INDEX(总课程表!$A:$A,MATCH($A91,总课程表!AL:AL,0)-1),"")</f>
        <v/>
      </c>
      <c r="AM91" s="49" t="str">
        <f>IFERROR(INDEX(总课程表!AM:AM,MATCH($A91,总课程表!AM:AM,0)-1)&amp;CHAR(10)&amp;INDEX(总课程表!$A:$A,MATCH($A91,总课程表!AM:AM,0)-1),"")</f>
        <v/>
      </c>
      <c r="AN91" s="49" t="str">
        <f>IFERROR(INDEX(总课程表!AN:AN,MATCH($A91,总课程表!AN:AN,0)-1)&amp;CHAR(10)&amp;INDEX(总课程表!$A:$A,MATCH($A91,总课程表!AN:AN,0)-1),"")</f>
        <v>综实
七4</v>
      </c>
      <c r="AO91" s="54" t="str">
        <f>IFERROR(INDEX(总课程表!AO:AO,MATCH($A91,总课程表!AO:AO,0)-1)&amp;CHAR(10)&amp;INDEX(总课程表!$A:$A,MATCH($A91,总课程表!AO:AO,0)-1),"")</f>
        <v/>
      </c>
      <c r="AQ91" s="35" t="b">
        <f t="array" aca="1" ref="AQ91" ca="1">SUMPRODUCT((B91:AO91=教师总表0!B91:AO91)*1)=40</f>
        <v>1</v>
      </c>
      <c r="AR91" s="56" t="str">
        <f t="shared" si="3"/>
        <v>殷汶钧</v>
      </c>
      <c r="AS91" s="56" t="str">
        <f t="shared" si="3"/>
        <v>殷汶钧</v>
      </c>
      <c r="AT91" s="56" t="str">
        <f t="shared" si="3"/>
        <v>殷汶钧</v>
      </c>
      <c r="AU91" s="56" t="str">
        <f t="shared" si="3"/>
        <v>殷汶钧</v>
      </c>
      <c r="AV91" s="56" t="str">
        <f t="shared" si="3"/>
        <v>殷汶钧</v>
      </c>
    </row>
    <row r="92" spans="1:48" ht="22.6" customHeight="1" x14ac:dyDescent="0.15">
      <c r="A92" s="20" t="str">
        <f>教师安排!AI90</f>
        <v>于小清</v>
      </c>
      <c r="B92" s="48" t="str">
        <f ca="1">IFERROR(INDEX(总课程表!B:B,MATCH($A92,总课程表!B:B,0)-1)&amp;CHAR(10)&amp;INDEX(总课程表!$A:$A,MATCH($A92,总课程表!B:B,0)-1),"")</f>
        <v/>
      </c>
      <c r="C92" s="49" t="str">
        <f>IFERROR(INDEX(总课程表!C:C,MATCH($A92,总课程表!C:C,0)-1)&amp;CHAR(10)&amp;INDEX(总课程表!$A:$A,MATCH($A92,总课程表!C:C,0)-1),"")</f>
        <v/>
      </c>
      <c r="D92" s="49" t="str">
        <f>IFERROR(INDEX(总课程表!D:D,MATCH($A92,总课程表!D:D,0)-1)&amp;CHAR(10)&amp;INDEX(总课程表!$A:$A,MATCH($A92,总课程表!D:D,0)-1),"")</f>
        <v/>
      </c>
      <c r="E92" s="50" t="str">
        <f>IFERROR(INDEX(总课程表!E:E,MATCH($A92,总课程表!E:E,0)-1)&amp;CHAR(10)&amp;INDEX(总课程表!$A:$A,MATCH($A92,总课程表!E:E,0)-1),"")</f>
        <v>语文
九6</v>
      </c>
      <c r="F92" s="51" t="str">
        <f>IFERROR(INDEX(总课程表!F:F,MATCH($A92,总课程表!F:F,0)-1)&amp;CHAR(10)&amp;INDEX(总课程表!$A:$A,MATCH($A92,总课程表!F:F,0)-1),"")</f>
        <v/>
      </c>
      <c r="G92" s="49" t="str">
        <f>IFERROR(INDEX(总课程表!G:G,MATCH($A92,总课程表!G:G,0)-1)&amp;CHAR(10)&amp;INDEX(总课程表!$A:$A,MATCH($A92,总课程表!G:G,0)-1),"")</f>
        <v>语文
九3</v>
      </c>
      <c r="H92" s="49" t="str">
        <f>IFERROR(INDEX(总课程表!H:H,MATCH($A92,总课程表!H:H,0)-1)&amp;CHAR(10)&amp;INDEX(总课程表!$A:$A,MATCH($A92,总课程表!H:H,0)-1),"")</f>
        <v/>
      </c>
      <c r="I92" s="54" t="str">
        <f>IFERROR(INDEX(总课程表!I:I,MATCH($A92,总课程表!I:I,0)-1)&amp;CHAR(10)&amp;INDEX(总课程表!$A:$A,MATCH($A92,总课程表!I:I,0)-1),"")</f>
        <v/>
      </c>
      <c r="J92" s="51" t="str">
        <f ca="1">IFERROR(INDEX(总课程表!J:J,MATCH($A92,总课程表!J:J,0)-1)&amp;CHAR(10)&amp;INDEX(总课程表!$A:$A,MATCH($A92,总课程表!J:J,0)-1),"")</f>
        <v/>
      </c>
      <c r="K92" s="49" t="str">
        <f>IFERROR(INDEX(总课程表!K:K,MATCH($A92,总课程表!K:K,0)-1)&amp;CHAR(10)&amp;INDEX(总课程表!$A:$A,MATCH($A92,总课程表!K:K,0)-1),"")</f>
        <v>语文
九3</v>
      </c>
      <c r="L92" s="49" t="str">
        <f>IFERROR(INDEX(总课程表!L:L,MATCH($A92,总课程表!L:L,0)-1)&amp;CHAR(10)&amp;INDEX(总课程表!$A:$A,MATCH($A92,总课程表!L:L,0)-1),"")</f>
        <v/>
      </c>
      <c r="M92" s="50" t="str">
        <f>IFERROR(INDEX(总课程表!M:M,MATCH($A92,总课程表!M:M,0)-1)&amp;CHAR(10)&amp;INDEX(总课程表!$A:$A,MATCH($A92,总课程表!M:M,0)-1),"")</f>
        <v/>
      </c>
      <c r="N92" s="51" t="str">
        <f>IFERROR(INDEX(总课程表!N:N,MATCH($A92,总课程表!N:N,0)-1)&amp;CHAR(10)&amp;INDEX(总课程表!$A:$A,MATCH($A92,总课程表!N:N,0)-1),"")</f>
        <v/>
      </c>
      <c r="O92" s="49" t="str">
        <f>IFERROR(INDEX(总课程表!O:O,MATCH($A92,总课程表!O:O,0)-1)&amp;CHAR(10)&amp;INDEX(总课程表!$A:$A,MATCH($A92,总课程表!O:O,0)-1),"")</f>
        <v>语文
九6</v>
      </c>
      <c r="P92" s="49" t="str">
        <f>IFERROR(INDEX(总课程表!P:P,MATCH($A92,总课程表!P:P,0)-1)&amp;CHAR(10)&amp;INDEX(总课程表!$A:$A,MATCH($A92,总课程表!P:P,0)-1),"")</f>
        <v/>
      </c>
      <c r="Q92" s="54" t="str">
        <f>IFERROR(INDEX(总课程表!Q:Q,MATCH($A92,总课程表!Q:Q,0)-1)&amp;CHAR(10)&amp;INDEX(总课程表!$A:$A,MATCH($A92,总课程表!Q:Q,0)-1),"")</f>
        <v/>
      </c>
      <c r="R92" s="51" t="str">
        <f ca="1">IFERROR(INDEX(总课程表!R:R,MATCH($A92,总课程表!R:R,0)-1)&amp;CHAR(10)&amp;INDEX(总课程表!$A:$A,MATCH($A92,总课程表!R:R,0)-1),"")</f>
        <v/>
      </c>
      <c r="S92" s="49" t="str">
        <f>IFERROR(INDEX(总课程表!S:S,MATCH($A92,总课程表!S:S,0)-1)&amp;CHAR(10)&amp;INDEX(总课程表!$A:$A,MATCH($A92,总课程表!S:S,0)-1),"")</f>
        <v/>
      </c>
      <c r="T92" s="49" t="str">
        <f>IFERROR(INDEX(总课程表!T:T,MATCH($A92,总课程表!T:T,0)-1)&amp;CHAR(10)&amp;INDEX(总课程表!$A:$A,MATCH($A92,总课程表!T:T,0)-1),"")</f>
        <v>语文
九3</v>
      </c>
      <c r="U92" s="50" t="str">
        <f>IFERROR(INDEX(总课程表!U:U,MATCH($A92,总课程表!U:U,0)-1)&amp;CHAR(10)&amp;INDEX(总课程表!$A:$A,MATCH($A92,总课程表!U:U,0)-1),"")</f>
        <v/>
      </c>
      <c r="V92" s="51" t="str">
        <f>IFERROR(INDEX(总课程表!V:V,MATCH($A92,总课程表!V:V,0)-1)&amp;CHAR(10)&amp;INDEX(总课程表!$A:$A,MATCH($A92,总课程表!V:V,0)-1),"")</f>
        <v>语文
九6</v>
      </c>
      <c r="W92" s="49" t="str">
        <f>IFERROR(INDEX(总课程表!W:W,MATCH($A92,总课程表!W:W,0)-1)&amp;CHAR(10)&amp;INDEX(总课程表!$A:$A,MATCH($A92,总课程表!W:W,0)-1),"")</f>
        <v/>
      </c>
      <c r="X92" s="49" t="str">
        <f t="array" ref="X92">IFERROR(IF(OR(A92=走班课),"选修",INDEX(总课程表!X:X,MATCH($A92,总课程表!X:X,0)-1)&amp;CHAR(10)&amp;INDEX(总课程表!$A:$A,MATCH($A92,总课程表!X:X,0)-1)),"")</f>
        <v/>
      </c>
      <c r="Y92" s="54" t="str">
        <f>IFERROR(INDEX(总课程表!Y:Y,MATCH($A92,总课程表!Y:Y,0)-1)&amp;CHAR(10)&amp;INDEX(总课程表!$A:$A,MATCH($A92,总课程表!Y:Y,0)-1),"")</f>
        <v/>
      </c>
      <c r="Z92" s="51" t="str">
        <f ca="1">IFERROR(INDEX(总课程表!Z:Z,MATCH($A92,总课程表!Z:Z,0)-1)&amp;CHAR(10)&amp;INDEX(总课程表!$A:$A,MATCH($A92,总课程表!Z:Z,0)-1),"")</f>
        <v/>
      </c>
      <c r="AA92" s="49" t="str">
        <f>IFERROR(INDEX(总课程表!AA:AA,MATCH($A92,总课程表!AA:AA,0)-1)&amp;CHAR(10)&amp;INDEX(总课程表!$A:$A,MATCH($A92,总课程表!AA:AA,0)-1),"")</f>
        <v>语文
九6</v>
      </c>
      <c r="AB92" s="49" t="str">
        <f>IFERROR(INDEX(总课程表!AB:AB,MATCH($A92,总课程表!AB:AB,0)-1)&amp;CHAR(10)&amp;INDEX(总课程表!$A:$A,MATCH($A92,总课程表!AB:AB,0)-1),"")</f>
        <v/>
      </c>
      <c r="AC92" s="50" t="str">
        <f>IFERROR(INDEX(总课程表!AC:AC,MATCH($A92,总课程表!AC:AC,0)-1)&amp;CHAR(10)&amp;INDEX(总课程表!$A:$A,MATCH($A92,总课程表!AC:AC,0)-1),"")</f>
        <v>语文
九3</v>
      </c>
      <c r="AD92" s="51" t="str">
        <f>IFERROR(INDEX(总课程表!AD:AD,MATCH($A92,总课程表!AD:AD,0)-1)&amp;CHAR(10)&amp;INDEX(总课程表!$A:$A,MATCH($A92,总课程表!AD:AD,0)-1),"")</f>
        <v/>
      </c>
      <c r="AE92" s="49" t="str">
        <f>IFERROR(INDEX(总课程表!AE:AE,MATCH($A92,总课程表!AE:AE,0)-1)&amp;CHAR(10)&amp;INDEX(总课程表!$A:$A,MATCH($A92,总课程表!AE:AE,0)-1),"")</f>
        <v/>
      </c>
      <c r="AF92" s="49" t="str">
        <f>IFERROR(INDEX(总课程表!AF:AF,MATCH($A92,总课程表!AF:AF,0)-1)&amp;CHAR(10)&amp;INDEX(总课程表!$A:$A,MATCH($A92,总课程表!AF:AF,0)-1),"")</f>
        <v/>
      </c>
      <c r="AG92" s="54" t="str">
        <f>IFERROR(INDEX(总课程表!AG:AG,MATCH($A92,总课程表!AG:AG,0)-1)&amp;CHAR(10)&amp;INDEX(总课程表!$A:$A,MATCH($A92,总课程表!AG:AG,0)-1),"")</f>
        <v/>
      </c>
      <c r="AH92" s="51" t="str">
        <f ca="1">IFERROR(INDEX(总课程表!AH:AH,MATCH($A92,总课程表!AH:AH,0)-1)&amp;CHAR(10)&amp;INDEX(总课程表!$A:$A,MATCH($A92,总课程表!AH:AH,0)-1),"")</f>
        <v/>
      </c>
      <c r="AI92" s="49" t="str">
        <f>IFERROR(INDEX(总课程表!AI:AI,MATCH($A92,总课程表!AI:AI,0)-1)&amp;CHAR(10)&amp;INDEX(总课程表!$A:$A,MATCH($A92,总课程表!AI:AI,0)-1),"")</f>
        <v/>
      </c>
      <c r="AJ92" s="49" t="str">
        <f>IFERROR(INDEX(总课程表!AJ:AJ,MATCH($A92,总课程表!AJ:AJ,0)-1)&amp;CHAR(10)&amp;INDEX(总课程表!$A:$A,MATCH($A92,总课程表!AJ:AJ,0)-1),"")</f>
        <v/>
      </c>
      <c r="AK92" s="50" t="str">
        <f>IFERROR(INDEX(总课程表!AK:AK,MATCH($A92,总课程表!AK:AK,0)-1)&amp;CHAR(10)&amp;INDEX(总课程表!$A:$A,MATCH($A92,总课程表!AK:AK,0)-1),"")</f>
        <v>语文
九3</v>
      </c>
      <c r="AL92" s="51" t="str">
        <f>IFERROR(INDEX(总课程表!AL:AL,MATCH($A92,总课程表!AL:AL,0)-1)&amp;CHAR(10)&amp;INDEX(总课程表!$A:$A,MATCH($A92,总课程表!AL:AL,0)-1),"")</f>
        <v/>
      </c>
      <c r="AM92" s="49" t="str">
        <f>IFERROR(INDEX(总课程表!AM:AM,MATCH($A92,总课程表!AM:AM,0)-1)&amp;CHAR(10)&amp;INDEX(总课程表!$A:$A,MATCH($A92,总课程表!AM:AM,0)-1),"")</f>
        <v/>
      </c>
      <c r="AN92" s="49" t="str">
        <f>IFERROR(INDEX(总课程表!AN:AN,MATCH($A92,总课程表!AN:AN,0)-1)&amp;CHAR(10)&amp;INDEX(总课程表!$A:$A,MATCH($A92,总课程表!AN:AN,0)-1),"")</f>
        <v>语文
九6</v>
      </c>
      <c r="AO92" s="54" t="str">
        <f>IFERROR(INDEX(总课程表!AO:AO,MATCH($A92,总课程表!AO:AO,0)-1)&amp;CHAR(10)&amp;INDEX(总课程表!$A:$A,MATCH($A92,总课程表!AO:AO,0)-1),"")</f>
        <v/>
      </c>
      <c r="AQ92" s="35" t="b">
        <f t="array" aca="1" ref="AQ92" ca="1">SUMPRODUCT((B92:AO92=教师总表0!B92:AO92)*1)=40</f>
        <v>1</v>
      </c>
      <c r="AR92" s="56" t="str">
        <f t="shared" si="3"/>
        <v>于小清</v>
      </c>
      <c r="AS92" s="56" t="str">
        <f t="shared" si="3"/>
        <v>于小清</v>
      </c>
      <c r="AT92" s="56" t="str">
        <f t="shared" si="3"/>
        <v>于小清</v>
      </c>
      <c r="AU92" s="56" t="str">
        <f t="shared" si="3"/>
        <v>于小清</v>
      </c>
      <c r="AV92" s="56" t="str">
        <f t="shared" si="3"/>
        <v>于小清</v>
      </c>
    </row>
    <row r="93" spans="1:48" ht="22.6" customHeight="1" x14ac:dyDescent="0.15">
      <c r="A93" s="20" t="str">
        <f>教师安排!AI91</f>
        <v>张辉</v>
      </c>
      <c r="B93" s="48" t="str">
        <f ca="1">IFERROR(INDEX(总课程表!B:B,MATCH($A93,总课程表!B:B,0)-1)&amp;CHAR(10)&amp;INDEX(总课程表!$A:$A,MATCH($A93,总课程表!B:B,0)-1),"")</f>
        <v/>
      </c>
      <c r="C93" s="49" t="str">
        <f>IFERROR(INDEX(总课程表!C:C,MATCH($A93,总课程表!C:C,0)-1)&amp;CHAR(10)&amp;INDEX(总课程表!$A:$A,MATCH($A93,总课程表!C:C,0)-1),"")</f>
        <v/>
      </c>
      <c r="D93" s="49" t="str">
        <f>IFERROR(INDEX(总课程表!D:D,MATCH($A93,总课程表!D:D,0)-1)&amp;CHAR(10)&amp;INDEX(总课程表!$A:$A,MATCH($A93,总课程表!D:D,0)-1),"")</f>
        <v>物理
八5</v>
      </c>
      <c r="E93" s="50" t="str">
        <f>IFERROR(INDEX(总课程表!E:E,MATCH($A93,总课程表!E:E,0)-1)&amp;CHAR(10)&amp;INDEX(总课程表!$A:$A,MATCH($A93,总课程表!E:E,0)-1),"")</f>
        <v>物理
八2</v>
      </c>
      <c r="F93" s="51" t="str">
        <f>IFERROR(INDEX(总课程表!F:F,MATCH($A93,总课程表!F:F,0)-1)&amp;CHAR(10)&amp;INDEX(总课程表!$A:$A,MATCH($A93,总课程表!F:F,0)-1),"")</f>
        <v/>
      </c>
      <c r="G93" s="49" t="str">
        <f>IFERROR(INDEX(总课程表!G:G,MATCH($A93,总课程表!G:G,0)-1)&amp;CHAR(10)&amp;INDEX(总课程表!$A:$A,MATCH($A93,总课程表!G:G,0)-1),"")</f>
        <v/>
      </c>
      <c r="H93" s="49" t="str">
        <f>IFERROR(INDEX(总课程表!H:H,MATCH($A93,总课程表!H:H,0)-1)&amp;CHAR(10)&amp;INDEX(总课程表!$A:$A,MATCH($A93,总课程表!H:H,0)-1),"")</f>
        <v/>
      </c>
      <c r="I93" s="54" t="str">
        <f>IFERROR(INDEX(总课程表!I:I,MATCH($A93,总课程表!I:I,0)-1)&amp;CHAR(10)&amp;INDEX(总课程表!$A:$A,MATCH($A93,总课程表!I:I,0)-1),"")</f>
        <v/>
      </c>
      <c r="J93" s="51" t="str">
        <f ca="1">IFERROR(INDEX(总课程表!J:J,MATCH($A93,总课程表!J:J,0)-1)&amp;CHAR(10)&amp;INDEX(总课程表!$A:$A,MATCH($A93,总课程表!J:J,0)-1),"")</f>
        <v/>
      </c>
      <c r="K93" s="49" t="str">
        <f>IFERROR(INDEX(总课程表!K:K,MATCH($A93,总课程表!K:K,0)-1)&amp;CHAR(10)&amp;INDEX(总课程表!$A:$A,MATCH($A93,总课程表!K:K,0)-1),"")</f>
        <v>物理
八6</v>
      </c>
      <c r="L93" s="49" t="str">
        <f>IFERROR(INDEX(总课程表!L:L,MATCH($A93,总课程表!L:L,0)-1)&amp;CHAR(10)&amp;INDEX(总课程表!$A:$A,MATCH($A93,总课程表!L:L,0)-1),"")</f>
        <v>物理
八2</v>
      </c>
      <c r="M93" s="50" t="str">
        <f>IFERROR(INDEX(总课程表!M:M,MATCH($A93,总课程表!M:M,0)-1)&amp;CHAR(10)&amp;INDEX(总课程表!$A:$A,MATCH($A93,总课程表!M:M,0)-1),"")</f>
        <v/>
      </c>
      <c r="N93" s="51" t="str">
        <f>IFERROR(INDEX(总课程表!N:N,MATCH($A93,总课程表!N:N,0)-1)&amp;CHAR(10)&amp;INDEX(总课程表!$A:$A,MATCH($A93,总课程表!N:N,0)-1),"")</f>
        <v/>
      </c>
      <c r="O93" s="49" t="str">
        <f>IFERROR(INDEX(总课程表!O:O,MATCH($A93,总课程表!O:O,0)-1)&amp;CHAR(10)&amp;INDEX(总课程表!$A:$A,MATCH($A93,总课程表!O:O,0)-1),"")</f>
        <v/>
      </c>
      <c r="P93" s="49" t="str">
        <f>IFERROR(INDEX(总课程表!P:P,MATCH($A93,总课程表!P:P,0)-1)&amp;CHAR(10)&amp;INDEX(总课程表!$A:$A,MATCH($A93,总课程表!P:P,0)-1),"")</f>
        <v>物理
八5</v>
      </c>
      <c r="Q93" s="54" t="str">
        <f>IFERROR(INDEX(总课程表!Q:Q,MATCH($A93,总课程表!Q:Q,0)-1)&amp;CHAR(10)&amp;INDEX(总课程表!$A:$A,MATCH($A93,总课程表!Q:Q,0)-1),"")</f>
        <v/>
      </c>
      <c r="R93" s="51" t="str">
        <f ca="1">IFERROR(INDEX(总课程表!R:R,MATCH($A93,总课程表!R:R,0)-1)&amp;CHAR(10)&amp;INDEX(总课程表!$A:$A,MATCH($A93,总课程表!R:R,0)-1),"")</f>
        <v/>
      </c>
      <c r="S93" s="49" t="str">
        <f>IFERROR(INDEX(总课程表!S:S,MATCH($A93,总课程表!S:S,0)-1)&amp;CHAR(10)&amp;INDEX(总课程表!$A:$A,MATCH($A93,总课程表!S:S,0)-1),"")</f>
        <v/>
      </c>
      <c r="T93" s="49" t="str">
        <f>IFERROR(INDEX(总课程表!T:T,MATCH($A93,总课程表!T:T,0)-1)&amp;CHAR(10)&amp;INDEX(总课程表!$A:$A,MATCH($A93,总课程表!T:T,0)-1),"")</f>
        <v>物理
八6</v>
      </c>
      <c r="U93" s="50" t="str">
        <f>IFERROR(INDEX(总课程表!U:U,MATCH($A93,总课程表!U:U,0)-1)&amp;CHAR(10)&amp;INDEX(总课程表!$A:$A,MATCH($A93,总课程表!U:U,0)-1),"")</f>
        <v/>
      </c>
      <c r="V93" s="51" t="str">
        <f>IFERROR(INDEX(总课程表!V:V,MATCH($A93,总课程表!V:V,0)-1)&amp;CHAR(10)&amp;INDEX(总课程表!$A:$A,MATCH($A93,总课程表!V:V,0)-1),"")</f>
        <v/>
      </c>
      <c r="W93" s="49" t="str">
        <f>IFERROR(INDEX(总课程表!W:W,MATCH($A93,总课程表!W:W,0)-1)&amp;CHAR(10)&amp;INDEX(总课程表!$A:$A,MATCH($A93,总课程表!W:W,0)-1),"")</f>
        <v>班会
八5</v>
      </c>
      <c r="X93" s="49" t="str">
        <f t="array" ref="X93">IFERROR(IF(OR(A93=走班课),"选修",INDEX(总课程表!X:X,MATCH($A93,总课程表!X:X,0)-1)&amp;CHAR(10)&amp;INDEX(总课程表!$A:$A,MATCH($A93,总课程表!X:X,0)-1)),"")</f>
        <v/>
      </c>
      <c r="Y93" s="54" t="str">
        <f>IFERROR(INDEX(总课程表!Y:Y,MATCH($A93,总课程表!Y:Y,0)-1)&amp;CHAR(10)&amp;INDEX(总课程表!$A:$A,MATCH($A93,总课程表!Y:Y,0)-1),"")</f>
        <v/>
      </c>
      <c r="Z93" s="51" t="str">
        <f ca="1">IFERROR(INDEX(总课程表!Z:Z,MATCH($A93,总课程表!Z:Z,0)-1)&amp;CHAR(10)&amp;INDEX(总课程表!$A:$A,MATCH($A93,总课程表!Z:Z,0)-1),"")</f>
        <v/>
      </c>
      <c r="AA93" s="49" t="str">
        <f>IFERROR(INDEX(总课程表!AA:AA,MATCH($A93,总课程表!AA:AA,0)-1)&amp;CHAR(10)&amp;INDEX(总课程表!$A:$A,MATCH($A93,总课程表!AA:AA,0)-1),"")</f>
        <v>物理
八5</v>
      </c>
      <c r="AB93" s="49" t="str">
        <f>IFERROR(INDEX(总课程表!AB:AB,MATCH($A93,总课程表!AB:AB,0)-1)&amp;CHAR(10)&amp;INDEX(总课程表!$A:$A,MATCH($A93,总课程表!AB:AB,0)-1),"")</f>
        <v/>
      </c>
      <c r="AC93" s="50" t="str">
        <f>IFERROR(INDEX(总课程表!AC:AC,MATCH($A93,总课程表!AC:AC,0)-1)&amp;CHAR(10)&amp;INDEX(总课程表!$A:$A,MATCH($A93,总课程表!AC:AC,0)-1),"")</f>
        <v/>
      </c>
      <c r="AD93" s="51" t="str">
        <f>IFERROR(INDEX(总课程表!AD:AD,MATCH($A93,总课程表!AD:AD,0)-1)&amp;CHAR(10)&amp;INDEX(总课程表!$A:$A,MATCH($A93,总课程表!AD:AD,0)-1),"")</f>
        <v/>
      </c>
      <c r="AE93" s="49" t="str">
        <f>IFERROR(INDEX(总课程表!AE:AE,MATCH($A93,总课程表!AE:AE,0)-1)&amp;CHAR(10)&amp;INDEX(总课程表!$A:$A,MATCH($A93,总课程表!AE:AE,0)-1),"")</f>
        <v/>
      </c>
      <c r="AF93" s="49" t="str">
        <f>IFERROR(INDEX(总课程表!AF:AF,MATCH($A93,总课程表!AF:AF,0)-1)&amp;CHAR(10)&amp;INDEX(总课程表!$A:$A,MATCH($A93,总课程表!AF:AF,0)-1),"")</f>
        <v/>
      </c>
      <c r="AG93" s="54" t="str">
        <f>IFERROR(INDEX(总课程表!AG:AG,MATCH($A93,总课程表!AG:AG,0)-1)&amp;CHAR(10)&amp;INDEX(总课程表!$A:$A,MATCH($A93,总课程表!AG:AG,0)-1),"")</f>
        <v/>
      </c>
      <c r="AH93" s="51" t="str">
        <f ca="1">IFERROR(INDEX(总课程表!AH:AH,MATCH($A93,总课程表!AH:AH,0)-1)&amp;CHAR(10)&amp;INDEX(总课程表!$A:$A,MATCH($A93,总课程表!AH:AH,0)-1),"")</f>
        <v/>
      </c>
      <c r="AI93" s="49" t="str">
        <f>IFERROR(INDEX(总课程表!AI:AI,MATCH($A93,总课程表!AI:AI,0)-1)&amp;CHAR(10)&amp;INDEX(总课程表!$A:$A,MATCH($A93,总课程表!AI:AI,0)-1),"")</f>
        <v/>
      </c>
      <c r="AJ93" s="49" t="str">
        <f>IFERROR(INDEX(总课程表!AJ:AJ,MATCH($A93,总课程表!AJ:AJ,0)-1)&amp;CHAR(10)&amp;INDEX(总课程表!$A:$A,MATCH($A93,总课程表!AJ:AJ,0)-1),"")</f>
        <v/>
      </c>
      <c r="AK93" s="50" t="str">
        <f>IFERROR(INDEX(总课程表!AK:AK,MATCH($A93,总课程表!AK:AK,0)-1)&amp;CHAR(10)&amp;INDEX(总课程表!$A:$A,MATCH($A93,总课程表!AK:AK,0)-1),"")</f>
        <v>物理
八6</v>
      </c>
      <c r="AL93" s="51" t="str">
        <f>IFERROR(INDEX(总课程表!AL:AL,MATCH($A93,总课程表!AL:AL,0)-1)&amp;CHAR(10)&amp;INDEX(总课程表!$A:$A,MATCH($A93,总课程表!AL:AL,0)-1),"")</f>
        <v/>
      </c>
      <c r="AM93" s="49" t="str">
        <f>IFERROR(INDEX(总课程表!AM:AM,MATCH($A93,总课程表!AM:AM,0)-1)&amp;CHAR(10)&amp;INDEX(总课程表!$A:$A,MATCH($A93,总课程表!AM:AM,0)-1),"")</f>
        <v>物理
八2</v>
      </c>
      <c r="AN93" s="49" t="str">
        <f>IFERROR(INDEX(总课程表!AN:AN,MATCH($A93,总课程表!AN:AN,0)-1)&amp;CHAR(10)&amp;INDEX(总课程表!$A:$A,MATCH($A93,总课程表!AN:AN,0)-1),"")</f>
        <v/>
      </c>
      <c r="AO93" s="54" t="str">
        <f>IFERROR(INDEX(总课程表!AO:AO,MATCH($A93,总课程表!AO:AO,0)-1)&amp;CHAR(10)&amp;INDEX(总课程表!$A:$A,MATCH($A93,总课程表!AO:AO,0)-1),"")</f>
        <v/>
      </c>
      <c r="AQ93" s="35" t="b">
        <f t="array" aca="1" ref="AQ93" ca="1">SUMPRODUCT((B93:AO93=教师总表0!B93:AO93)*1)=40</f>
        <v>1</v>
      </c>
      <c r="AR93" s="56" t="str">
        <f t="shared" si="3"/>
        <v>张辉</v>
      </c>
      <c r="AS93" s="56" t="str">
        <f t="shared" si="3"/>
        <v>张辉</v>
      </c>
      <c r="AT93" s="56" t="str">
        <f t="shared" si="3"/>
        <v>张辉</v>
      </c>
      <c r="AU93" s="56" t="str">
        <f t="shared" si="3"/>
        <v>张辉</v>
      </c>
      <c r="AV93" s="56" t="str">
        <f t="shared" si="3"/>
        <v>张辉</v>
      </c>
    </row>
    <row r="94" spans="1:48" ht="22.6" customHeight="1" x14ac:dyDescent="0.15">
      <c r="A94" s="20" t="str">
        <f>教师安排!AI92</f>
        <v>张嘉诚</v>
      </c>
      <c r="B94" s="48" t="str">
        <f ca="1">IFERROR(INDEX(总课程表!B:B,MATCH($A94,总课程表!B:B,0)-1)&amp;CHAR(10)&amp;INDEX(总课程表!$A:$A,MATCH($A94,总课程表!B:B,0)-1),"")</f>
        <v/>
      </c>
      <c r="C94" s="49" t="str">
        <f>IFERROR(INDEX(总课程表!C:C,MATCH($A94,总课程表!C:C,0)-1)&amp;CHAR(10)&amp;INDEX(总课程表!$A:$A,MATCH($A94,总课程表!C:C,0)-1),"")</f>
        <v/>
      </c>
      <c r="D94" s="49" t="str">
        <f>IFERROR(INDEX(总课程表!D:D,MATCH($A94,总课程表!D:D,0)-1)&amp;CHAR(10)&amp;INDEX(总课程表!$A:$A,MATCH($A94,总课程表!D:D,0)-1),"")</f>
        <v/>
      </c>
      <c r="E94" s="50" t="str">
        <f>IFERROR(INDEX(总课程表!E:E,MATCH($A94,总课程表!E:E,0)-1)&amp;CHAR(10)&amp;INDEX(总课程表!$A:$A,MATCH($A94,总课程表!E:E,0)-1),"")</f>
        <v>政治
七5</v>
      </c>
      <c r="F94" s="51" t="str">
        <f>IFERROR(INDEX(总课程表!F:F,MATCH($A94,总课程表!F:F,0)-1)&amp;CHAR(10)&amp;INDEX(总课程表!$A:$A,MATCH($A94,总课程表!F:F,0)-1),"")</f>
        <v/>
      </c>
      <c r="G94" s="49" t="str">
        <f>IFERROR(INDEX(总课程表!G:G,MATCH($A94,总课程表!G:G,0)-1)&amp;CHAR(10)&amp;INDEX(总课程表!$A:$A,MATCH($A94,总课程表!G:G,0)-1),"")</f>
        <v>政治
七3</v>
      </c>
      <c r="H94" s="49" t="str">
        <f>IFERROR(INDEX(总课程表!H:H,MATCH($A94,总课程表!H:H,0)-1)&amp;CHAR(10)&amp;INDEX(总课程表!$A:$A,MATCH($A94,总课程表!H:H,0)-1),"")</f>
        <v/>
      </c>
      <c r="I94" s="54" t="str">
        <f>IFERROR(INDEX(总课程表!I:I,MATCH($A94,总课程表!I:I,0)-1)&amp;CHAR(10)&amp;INDEX(总课程表!$A:$A,MATCH($A94,总课程表!I:I,0)-1),"")</f>
        <v>民族
七2</v>
      </c>
      <c r="J94" s="51" t="str">
        <f ca="1">IFERROR(INDEX(总课程表!J:J,MATCH($A94,总课程表!J:J,0)-1)&amp;CHAR(10)&amp;INDEX(总课程表!$A:$A,MATCH($A94,总课程表!J:J,0)-1),"")</f>
        <v/>
      </c>
      <c r="K94" s="49" t="str">
        <f>IFERROR(INDEX(总课程表!K:K,MATCH($A94,总课程表!K:K,0)-1)&amp;CHAR(10)&amp;INDEX(总课程表!$A:$A,MATCH($A94,总课程表!K:K,0)-1),"")</f>
        <v/>
      </c>
      <c r="L94" s="49" t="str">
        <f>IFERROR(INDEX(总课程表!L:L,MATCH($A94,总课程表!L:L,0)-1)&amp;CHAR(10)&amp;INDEX(总课程表!$A:$A,MATCH($A94,总课程表!L:L,0)-1),"")</f>
        <v>政治
七4</v>
      </c>
      <c r="M94" s="50" t="str">
        <f>IFERROR(INDEX(总课程表!M:M,MATCH($A94,总课程表!M:M,0)-1)&amp;CHAR(10)&amp;INDEX(总课程表!$A:$A,MATCH($A94,总课程表!M:M,0)-1),"")</f>
        <v>政治
七2</v>
      </c>
      <c r="N94" s="51" t="str">
        <f>IFERROR(INDEX(总课程表!N:N,MATCH($A94,总课程表!N:N,0)-1)&amp;CHAR(10)&amp;INDEX(总课程表!$A:$A,MATCH($A94,总课程表!N:N,0)-1),"")</f>
        <v>政治
七1</v>
      </c>
      <c r="O94" s="49" t="str">
        <f>IFERROR(INDEX(总课程表!O:O,MATCH($A94,总课程表!O:O,0)-1)&amp;CHAR(10)&amp;INDEX(总课程表!$A:$A,MATCH($A94,总课程表!O:O,0)-1),"")</f>
        <v/>
      </c>
      <c r="P94" s="49" t="str">
        <f>IFERROR(INDEX(总课程表!P:P,MATCH($A94,总课程表!P:P,0)-1)&amp;CHAR(10)&amp;INDEX(总课程表!$A:$A,MATCH($A94,总课程表!P:P,0)-1),"")</f>
        <v/>
      </c>
      <c r="Q94" s="54" t="str">
        <f>IFERROR(INDEX(总课程表!Q:Q,MATCH($A94,总课程表!Q:Q,0)-1)&amp;CHAR(10)&amp;INDEX(总课程表!$A:$A,MATCH($A94,总课程表!Q:Q,0)-1),"")</f>
        <v/>
      </c>
      <c r="R94" s="51" t="str">
        <f ca="1">IFERROR(INDEX(总课程表!R:R,MATCH($A94,总课程表!R:R,0)-1)&amp;CHAR(10)&amp;INDEX(总课程表!$A:$A,MATCH($A94,总课程表!R:R,0)-1),"")</f>
        <v/>
      </c>
      <c r="S94" s="49" t="str">
        <f>IFERROR(INDEX(总课程表!S:S,MATCH($A94,总课程表!S:S,0)-1)&amp;CHAR(10)&amp;INDEX(总课程表!$A:$A,MATCH($A94,总课程表!S:S,0)-1),"")</f>
        <v/>
      </c>
      <c r="T94" s="49" t="str">
        <f>IFERROR(INDEX(总课程表!T:T,MATCH($A94,总课程表!T:T,0)-1)&amp;CHAR(10)&amp;INDEX(总课程表!$A:$A,MATCH($A94,总课程表!T:T,0)-1),"")</f>
        <v/>
      </c>
      <c r="U94" s="50" t="str">
        <f>IFERROR(INDEX(总课程表!U:U,MATCH($A94,总课程表!U:U,0)-1)&amp;CHAR(10)&amp;INDEX(总课程表!$A:$A,MATCH($A94,总课程表!U:U,0)-1),"")</f>
        <v/>
      </c>
      <c r="V94" s="51" t="str">
        <f>IFERROR(INDEX(总课程表!V:V,MATCH($A94,总课程表!V:V,0)-1)&amp;CHAR(10)&amp;INDEX(总课程表!$A:$A,MATCH($A94,总课程表!V:V,0)-1),"")</f>
        <v/>
      </c>
      <c r="W94" s="49" t="str">
        <f>IFERROR(INDEX(总课程表!W:W,MATCH($A94,总课程表!W:W,0)-1)&amp;CHAR(10)&amp;INDEX(总课程表!$A:$A,MATCH($A94,总课程表!W:W,0)-1),"")</f>
        <v>班会
七9</v>
      </c>
      <c r="X94" s="49" t="str">
        <f t="array" ref="X94">IFERROR(IF(OR(A94=走班课),"选修",INDEX(总课程表!X:X,MATCH($A94,总课程表!X:X,0)-1)&amp;CHAR(10)&amp;INDEX(总课程表!$A:$A,MATCH($A94,总课程表!X:X,0)-1)),"")</f>
        <v>选修</v>
      </c>
      <c r="Y94" s="54" t="str">
        <f>IFERROR(INDEX(总课程表!Y:Y,MATCH($A94,总课程表!Y:Y,0)-1)&amp;CHAR(10)&amp;INDEX(总课程表!$A:$A,MATCH($A94,总课程表!Y:Y,0)-1),"")</f>
        <v/>
      </c>
      <c r="Z94" s="51" t="str">
        <f ca="1">IFERROR(INDEX(总课程表!Z:Z,MATCH($A94,总课程表!Z:Z,0)-1)&amp;CHAR(10)&amp;INDEX(总课程表!$A:$A,MATCH($A94,总课程表!Z:Z,0)-1),"")</f>
        <v/>
      </c>
      <c r="AA94" s="49" t="str">
        <f>IFERROR(INDEX(总课程表!AA:AA,MATCH($A94,总课程表!AA:AA,0)-1)&amp;CHAR(10)&amp;INDEX(总课程表!$A:$A,MATCH($A94,总课程表!AA:AA,0)-1),"")</f>
        <v>政治
七3</v>
      </c>
      <c r="AB94" s="49" t="str">
        <f>IFERROR(INDEX(总课程表!AB:AB,MATCH($A94,总课程表!AB:AB,0)-1)&amp;CHAR(10)&amp;INDEX(总课程表!$A:$A,MATCH($A94,总课程表!AB:AB,0)-1),"")</f>
        <v>政治
七9</v>
      </c>
      <c r="AC94" s="50" t="str">
        <f>IFERROR(INDEX(总课程表!AC:AC,MATCH($A94,总课程表!AC:AC,0)-1)&amp;CHAR(10)&amp;INDEX(总课程表!$A:$A,MATCH($A94,总课程表!AC:AC,0)-1),"")</f>
        <v/>
      </c>
      <c r="AD94" s="51" t="str">
        <f>IFERROR(INDEX(总课程表!AD:AD,MATCH($A94,总课程表!AD:AD,0)-1)&amp;CHAR(10)&amp;INDEX(总课程表!$A:$A,MATCH($A94,总课程表!AD:AD,0)-1),"")</f>
        <v>政治
七5</v>
      </c>
      <c r="AE94" s="49" t="str">
        <f>IFERROR(INDEX(总课程表!AE:AE,MATCH($A94,总课程表!AE:AE,0)-1)&amp;CHAR(10)&amp;INDEX(总课程表!$A:$A,MATCH($A94,总课程表!AE:AE,0)-1),"")</f>
        <v>政治
七4</v>
      </c>
      <c r="AF94" s="49" t="str">
        <f>IFERROR(INDEX(总课程表!AF:AF,MATCH($A94,总课程表!AF:AF,0)-1)&amp;CHAR(10)&amp;INDEX(总课程表!$A:$A,MATCH($A94,总课程表!AF:AF,0)-1),"")</f>
        <v/>
      </c>
      <c r="AG94" s="54" t="str">
        <f>IFERROR(INDEX(总课程表!AG:AG,MATCH($A94,总课程表!AG:AG,0)-1)&amp;CHAR(10)&amp;INDEX(总课程表!$A:$A,MATCH($A94,总课程表!AG:AG,0)-1),"")</f>
        <v>民族
七9</v>
      </c>
      <c r="AH94" s="51" t="str">
        <f ca="1">IFERROR(INDEX(总课程表!AH:AH,MATCH($A94,总课程表!AH:AH,0)-1)&amp;CHAR(10)&amp;INDEX(总课程表!$A:$A,MATCH($A94,总课程表!AH:AH,0)-1),"")</f>
        <v/>
      </c>
      <c r="AI94" s="49" t="str">
        <f>IFERROR(INDEX(总课程表!AI:AI,MATCH($A94,总课程表!AI:AI,0)-1)&amp;CHAR(10)&amp;INDEX(总课程表!$A:$A,MATCH($A94,总课程表!AI:AI,0)-1),"")</f>
        <v/>
      </c>
      <c r="AJ94" s="49" t="str">
        <f>IFERROR(INDEX(总课程表!AJ:AJ,MATCH($A94,总课程表!AJ:AJ,0)-1)&amp;CHAR(10)&amp;INDEX(总课程表!$A:$A,MATCH($A94,总课程表!AJ:AJ,0)-1),"")</f>
        <v/>
      </c>
      <c r="AK94" s="50" t="str">
        <f>IFERROR(INDEX(总课程表!AK:AK,MATCH($A94,总课程表!AK:AK,0)-1)&amp;CHAR(10)&amp;INDEX(总课程表!$A:$A,MATCH($A94,总课程表!AK:AK,0)-1),"")</f>
        <v>政治
七1</v>
      </c>
      <c r="AL94" s="51" t="str">
        <f>IFERROR(INDEX(总课程表!AL:AL,MATCH($A94,总课程表!AL:AL,0)-1)&amp;CHAR(10)&amp;INDEX(总课程表!$A:$A,MATCH($A94,总课程表!AL:AL,0)-1),"")</f>
        <v>政治
七2</v>
      </c>
      <c r="AM94" s="49" t="str">
        <f>IFERROR(INDEX(总课程表!AM:AM,MATCH($A94,总课程表!AM:AM,0)-1)&amp;CHAR(10)&amp;INDEX(总课程表!$A:$A,MATCH($A94,总课程表!AM:AM,0)-1),"")</f>
        <v>政治
七9</v>
      </c>
      <c r="AN94" s="49" t="str">
        <f>IFERROR(INDEX(总课程表!AN:AN,MATCH($A94,总课程表!AN:AN,0)-1)&amp;CHAR(10)&amp;INDEX(总课程表!$A:$A,MATCH($A94,总课程表!AN:AN,0)-1),"")</f>
        <v/>
      </c>
      <c r="AO94" s="54" t="str">
        <f>IFERROR(INDEX(总课程表!AO:AO,MATCH($A94,总课程表!AO:AO,0)-1)&amp;CHAR(10)&amp;INDEX(总课程表!$A:$A,MATCH($A94,总课程表!AO:AO,0)-1),"")</f>
        <v/>
      </c>
      <c r="AQ94" s="35" t="b">
        <f t="array" aca="1" ref="AQ94" ca="1">SUMPRODUCT((B94:AO94=教师总表0!B94:AO94)*1)=40</f>
        <v>1</v>
      </c>
      <c r="AR94" s="56" t="str">
        <f t="shared" si="3"/>
        <v>张嘉诚</v>
      </c>
      <c r="AS94" s="56" t="str">
        <f t="shared" si="3"/>
        <v>张嘉诚</v>
      </c>
      <c r="AT94" s="56" t="str">
        <f t="shared" si="3"/>
        <v>张嘉诚</v>
      </c>
      <c r="AU94" s="56" t="str">
        <f t="shared" si="3"/>
        <v>张嘉诚</v>
      </c>
      <c r="AV94" s="56" t="str">
        <f t="shared" si="3"/>
        <v>张嘉诚</v>
      </c>
    </row>
    <row r="95" spans="1:48" ht="22.6" customHeight="1" x14ac:dyDescent="0.15">
      <c r="A95" s="20" t="str">
        <f>教师安排!AI93</f>
        <v>张茂山</v>
      </c>
      <c r="B95" s="48" t="str">
        <f ca="1">IFERROR(INDEX(总课程表!B:B,MATCH($A95,总课程表!B:B,0)-1)&amp;CHAR(10)&amp;INDEX(总课程表!$A:$A,MATCH($A95,总课程表!B:B,0)-1),"")</f>
        <v>综实2
九9</v>
      </c>
      <c r="C95" s="49" t="str">
        <f>IFERROR(INDEX(总课程表!C:C,MATCH($A95,总课程表!C:C,0)-1)&amp;CHAR(10)&amp;INDEX(总课程表!$A:$A,MATCH($A95,总课程表!C:C,0)-1),"")</f>
        <v/>
      </c>
      <c r="D95" s="49" t="str">
        <f>IFERROR(INDEX(总课程表!D:D,MATCH($A95,总课程表!D:D,0)-1)&amp;CHAR(10)&amp;INDEX(总课程表!$A:$A,MATCH($A95,总课程表!D:D,0)-1),"")</f>
        <v/>
      </c>
      <c r="E95" s="50" t="str">
        <f>IFERROR(INDEX(总课程表!E:E,MATCH($A95,总课程表!E:E,0)-1)&amp;CHAR(10)&amp;INDEX(总课程表!$A:$A,MATCH($A95,总课程表!E:E,0)-1),"")</f>
        <v>化学
九10</v>
      </c>
      <c r="F95" s="51" t="str">
        <f>IFERROR(INDEX(总课程表!F:F,MATCH($A95,总课程表!F:F,0)-1)&amp;CHAR(10)&amp;INDEX(总课程表!$A:$A,MATCH($A95,总课程表!F:F,0)-1),"")</f>
        <v/>
      </c>
      <c r="G95" s="49" t="str">
        <f>IFERROR(INDEX(总课程表!G:G,MATCH($A95,总课程表!G:G,0)-1)&amp;CHAR(10)&amp;INDEX(总课程表!$A:$A,MATCH($A95,总课程表!G:G,0)-1),"")</f>
        <v/>
      </c>
      <c r="H95" s="49" t="str">
        <f>IFERROR(INDEX(总课程表!H:H,MATCH($A95,总课程表!H:H,0)-1)&amp;CHAR(10)&amp;INDEX(总课程表!$A:$A,MATCH($A95,总课程表!H:H,0)-1),"")</f>
        <v/>
      </c>
      <c r="I95" s="54" t="str">
        <f>IFERROR(INDEX(总课程表!I:I,MATCH($A95,总课程表!I:I,0)-1)&amp;CHAR(10)&amp;INDEX(总课程表!$A:$A,MATCH($A95,总课程表!I:I,0)-1),"")</f>
        <v/>
      </c>
      <c r="J95" s="51" t="str">
        <f ca="1">IFERROR(INDEX(总课程表!J:J,MATCH($A95,总课程表!J:J,0)-1)&amp;CHAR(10)&amp;INDEX(总课程表!$A:$A,MATCH($A95,总课程表!J:J,0)-1),"")</f>
        <v>化学
九10</v>
      </c>
      <c r="K95" s="49" t="str">
        <f>IFERROR(INDEX(总课程表!K:K,MATCH($A95,总课程表!K:K,0)-1)&amp;CHAR(10)&amp;INDEX(总课程表!$A:$A,MATCH($A95,总课程表!K:K,0)-1),"")</f>
        <v>化学
九9</v>
      </c>
      <c r="L95" s="49" t="str">
        <f>IFERROR(INDEX(总课程表!L:L,MATCH($A95,总课程表!L:L,0)-1)&amp;CHAR(10)&amp;INDEX(总课程表!$A:$A,MATCH($A95,总课程表!L:L,0)-1),"")</f>
        <v/>
      </c>
      <c r="M95" s="50" t="str">
        <f>IFERROR(INDEX(总课程表!M:M,MATCH($A95,总课程表!M:M,0)-1)&amp;CHAR(10)&amp;INDEX(总课程表!$A:$A,MATCH($A95,总课程表!M:M,0)-1),"")</f>
        <v/>
      </c>
      <c r="N95" s="51" t="str">
        <f>IFERROR(INDEX(总课程表!N:N,MATCH($A95,总课程表!N:N,0)-1)&amp;CHAR(10)&amp;INDEX(总课程表!$A:$A,MATCH($A95,总课程表!N:N,0)-1),"")</f>
        <v/>
      </c>
      <c r="O95" s="49" t="str">
        <f>IFERROR(INDEX(总课程表!O:O,MATCH($A95,总课程表!O:O,0)-1)&amp;CHAR(10)&amp;INDEX(总课程表!$A:$A,MATCH($A95,总课程表!O:O,0)-1),"")</f>
        <v/>
      </c>
      <c r="P95" s="49" t="str">
        <f>IFERROR(INDEX(总课程表!P:P,MATCH($A95,总课程表!P:P,0)-1)&amp;CHAR(10)&amp;INDEX(总课程表!$A:$A,MATCH($A95,总课程表!P:P,0)-1),"")</f>
        <v/>
      </c>
      <c r="Q95" s="54" t="str">
        <f>IFERROR(INDEX(总课程表!Q:Q,MATCH($A95,总课程表!Q:Q,0)-1)&amp;CHAR(10)&amp;INDEX(总课程表!$A:$A,MATCH($A95,总课程表!Q:Q,0)-1),"")</f>
        <v>化学
九9</v>
      </c>
      <c r="R95" s="51" t="str">
        <f ca="1">IFERROR(INDEX(总课程表!R:R,MATCH($A95,总课程表!R:R,0)-1)&amp;CHAR(10)&amp;INDEX(总课程表!$A:$A,MATCH($A95,总课程表!R:R,0)-1),"")</f>
        <v/>
      </c>
      <c r="S95" s="49" t="str">
        <f>IFERROR(INDEX(总课程表!S:S,MATCH($A95,总课程表!S:S,0)-1)&amp;CHAR(10)&amp;INDEX(总课程表!$A:$A,MATCH($A95,总课程表!S:S,0)-1),"")</f>
        <v/>
      </c>
      <c r="T95" s="49" t="str">
        <f>IFERROR(INDEX(总课程表!T:T,MATCH($A95,总课程表!T:T,0)-1)&amp;CHAR(10)&amp;INDEX(总课程表!$A:$A,MATCH($A95,总课程表!T:T,0)-1),"")</f>
        <v/>
      </c>
      <c r="U95" s="50" t="str">
        <f>IFERROR(INDEX(总课程表!U:U,MATCH($A95,总课程表!U:U,0)-1)&amp;CHAR(10)&amp;INDEX(总课程表!$A:$A,MATCH($A95,总课程表!U:U,0)-1),"")</f>
        <v/>
      </c>
      <c r="V95" s="51" t="str">
        <f>IFERROR(INDEX(总课程表!V:V,MATCH($A95,总课程表!V:V,0)-1)&amp;CHAR(10)&amp;INDEX(总课程表!$A:$A,MATCH($A95,总课程表!V:V,0)-1),"")</f>
        <v>化学
九9</v>
      </c>
      <c r="W95" s="49" t="str">
        <f>IFERROR(INDEX(总课程表!W:W,MATCH($A95,总课程表!W:W,0)-1)&amp;CHAR(10)&amp;INDEX(总课程表!$A:$A,MATCH($A95,总课程表!W:W,0)-1),"")</f>
        <v/>
      </c>
      <c r="X95" s="49" t="str">
        <f t="array" ref="X95">IFERROR(IF(OR(A95=走班课),"选修",INDEX(总课程表!X:X,MATCH($A95,总课程表!X:X,0)-1)&amp;CHAR(10)&amp;INDEX(总课程表!$A:$A,MATCH($A95,总课程表!X:X,0)-1)),"")</f>
        <v>综实2
九10</v>
      </c>
      <c r="Y95" s="54" t="str">
        <f>IFERROR(INDEX(总课程表!Y:Y,MATCH($A95,总课程表!Y:Y,0)-1)&amp;CHAR(10)&amp;INDEX(总课程表!$A:$A,MATCH($A95,总课程表!Y:Y,0)-1),"")</f>
        <v>化学
九10</v>
      </c>
      <c r="Z95" s="51" t="str">
        <f ca="1">IFERROR(INDEX(总课程表!Z:Z,MATCH($A95,总课程表!Z:Z,0)-1)&amp;CHAR(10)&amp;INDEX(总课程表!$A:$A,MATCH($A95,总课程表!Z:Z,0)-1),"")</f>
        <v/>
      </c>
      <c r="AA95" s="49" t="str">
        <f>IFERROR(INDEX(总课程表!AA:AA,MATCH($A95,总课程表!AA:AA,0)-1)&amp;CHAR(10)&amp;INDEX(总课程表!$A:$A,MATCH($A95,总课程表!AA:AA,0)-1),"")</f>
        <v/>
      </c>
      <c r="AB95" s="49" t="str">
        <f>IFERROR(INDEX(总课程表!AB:AB,MATCH($A95,总课程表!AB:AB,0)-1)&amp;CHAR(10)&amp;INDEX(总课程表!$A:$A,MATCH($A95,总课程表!AB:AB,0)-1),"")</f>
        <v/>
      </c>
      <c r="AC95" s="50" t="str">
        <f>IFERROR(INDEX(总课程表!AC:AC,MATCH($A95,总课程表!AC:AC,0)-1)&amp;CHAR(10)&amp;INDEX(总课程表!$A:$A,MATCH($A95,总课程表!AC:AC,0)-1),"")</f>
        <v/>
      </c>
      <c r="AD95" s="51" t="str">
        <f>IFERROR(INDEX(总课程表!AD:AD,MATCH($A95,总课程表!AD:AD,0)-1)&amp;CHAR(10)&amp;INDEX(总课程表!$A:$A,MATCH($A95,总课程表!AD:AD,0)-1),"")</f>
        <v>化学
九10</v>
      </c>
      <c r="AE95" s="49" t="str">
        <f>IFERROR(INDEX(总课程表!AE:AE,MATCH($A95,总课程表!AE:AE,0)-1)&amp;CHAR(10)&amp;INDEX(总课程表!$A:$A,MATCH($A95,总课程表!AE:AE,0)-1),"")</f>
        <v/>
      </c>
      <c r="AF95" s="49" t="str">
        <f>IFERROR(INDEX(总课程表!AF:AF,MATCH($A95,总课程表!AF:AF,0)-1)&amp;CHAR(10)&amp;INDEX(总课程表!$A:$A,MATCH($A95,总课程表!AF:AF,0)-1),"")</f>
        <v>化学
九9</v>
      </c>
      <c r="AG95" s="54" t="str">
        <f>IFERROR(INDEX(总课程表!AG:AG,MATCH($A95,总课程表!AG:AG,0)-1)&amp;CHAR(10)&amp;INDEX(总课程表!$A:$A,MATCH($A95,总课程表!AG:AG,0)-1),"")</f>
        <v/>
      </c>
      <c r="AH95" s="51" t="str">
        <f ca="1">IFERROR(INDEX(总课程表!AH:AH,MATCH($A95,总课程表!AH:AH,0)-1)&amp;CHAR(10)&amp;INDEX(总课程表!$A:$A,MATCH($A95,总课程表!AH:AH,0)-1),"")</f>
        <v/>
      </c>
      <c r="AI95" s="49" t="str">
        <f>IFERROR(INDEX(总课程表!AI:AI,MATCH($A95,总课程表!AI:AI,0)-1)&amp;CHAR(10)&amp;INDEX(总课程表!$A:$A,MATCH($A95,总课程表!AI:AI,0)-1),"")</f>
        <v>化学
九10</v>
      </c>
      <c r="AJ95" s="49" t="str">
        <f>IFERROR(INDEX(总课程表!AJ:AJ,MATCH($A95,总课程表!AJ:AJ,0)-1)&amp;CHAR(10)&amp;INDEX(总课程表!$A:$A,MATCH($A95,总课程表!AJ:AJ,0)-1),"")</f>
        <v/>
      </c>
      <c r="AK95" s="50" t="str">
        <f>IFERROR(INDEX(总课程表!AK:AK,MATCH($A95,总课程表!AK:AK,0)-1)&amp;CHAR(10)&amp;INDEX(总课程表!$A:$A,MATCH($A95,总课程表!AK:AK,0)-1),"")</f>
        <v>化学
九9</v>
      </c>
      <c r="AL95" s="51" t="str">
        <f>IFERROR(INDEX(总课程表!AL:AL,MATCH($A95,总课程表!AL:AL,0)-1)&amp;CHAR(10)&amp;INDEX(总课程表!$A:$A,MATCH($A95,总课程表!AL:AL,0)-1),"")</f>
        <v/>
      </c>
      <c r="AM95" s="49" t="str">
        <f>IFERROR(INDEX(总课程表!AM:AM,MATCH($A95,总课程表!AM:AM,0)-1)&amp;CHAR(10)&amp;INDEX(总课程表!$A:$A,MATCH($A95,总课程表!AM:AM,0)-1),"")</f>
        <v/>
      </c>
      <c r="AN95" s="49" t="str">
        <f>IFERROR(INDEX(总课程表!AN:AN,MATCH($A95,总课程表!AN:AN,0)-1)&amp;CHAR(10)&amp;INDEX(总课程表!$A:$A,MATCH($A95,总课程表!AN:AN,0)-1),"")</f>
        <v/>
      </c>
      <c r="AO95" s="54" t="str">
        <f>IFERROR(INDEX(总课程表!AO:AO,MATCH($A95,总课程表!AO:AO,0)-1)&amp;CHAR(10)&amp;INDEX(总课程表!$A:$A,MATCH($A95,总课程表!AO:AO,0)-1),"")</f>
        <v/>
      </c>
      <c r="AQ95" s="35" t="b">
        <f t="array" aca="1" ref="AQ95" ca="1">SUMPRODUCT((B95:AO95=教师总表0!B95:AO95)*1)=40</f>
        <v>1</v>
      </c>
      <c r="AR95" s="56" t="str">
        <f t="shared" si="3"/>
        <v>张茂山</v>
      </c>
      <c r="AS95" s="56" t="str">
        <f t="shared" si="3"/>
        <v>张茂山</v>
      </c>
      <c r="AT95" s="56" t="str">
        <f t="shared" si="3"/>
        <v>张茂山</v>
      </c>
      <c r="AU95" s="56" t="str">
        <f t="shared" si="3"/>
        <v>张茂山</v>
      </c>
      <c r="AV95" s="56" t="str">
        <f t="shared" si="3"/>
        <v>张茂山</v>
      </c>
    </row>
    <row r="96" spans="1:48" ht="22.6" customHeight="1" x14ac:dyDescent="0.15">
      <c r="A96" s="20" t="str">
        <f>教师安排!AI94</f>
        <v>张培贤</v>
      </c>
      <c r="B96" s="48" t="str">
        <f ca="1">IFERROR(INDEX(总课程表!B:B,MATCH($A96,总课程表!B:B,0)-1)&amp;CHAR(10)&amp;INDEX(总课程表!$A:$A,MATCH($A96,总课程表!B:B,0)-1),"")</f>
        <v/>
      </c>
      <c r="C96" s="49" t="str">
        <f>IFERROR(INDEX(总课程表!C:C,MATCH($A96,总课程表!C:C,0)-1)&amp;CHAR(10)&amp;INDEX(总课程表!$A:$A,MATCH($A96,总课程表!C:C,0)-1),"")</f>
        <v/>
      </c>
      <c r="D96" s="49" t="str">
        <f>IFERROR(INDEX(总课程表!D:D,MATCH($A96,总课程表!D:D,0)-1)&amp;CHAR(10)&amp;INDEX(总课程表!$A:$A,MATCH($A96,总课程表!D:D,0)-1),"")</f>
        <v/>
      </c>
      <c r="E96" s="50" t="str">
        <f>IFERROR(INDEX(总课程表!E:E,MATCH($A96,总课程表!E:E,0)-1)&amp;CHAR(10)&amp;INDEX(总课程表!$A:$A,MATCH($A96,总课程表!E:E,0)-1),"")</f>
        <v/>
      </c>
      <c r="F96" s="51" t="str">
        <f>IFERROR(INDEX(总课程表!F:F,MATCH($A96,总课程表!F:F,0)-1)&amp;CHAR(10)&amp;INDEX(总课程表!$A:$A,MATCH($A96,总课程表!F:F,0)-1),"")</f>
        <v/>
      </c>
      <c r="G96" s="49" t="str">
        <f>IFERROR(INDEX(总课程表!G:G,MATCH($A96,总课程表!G:G,0)-1)&amp;CHAR(10)&amp;INDEX(总课程表!$A:$A,MATCH($A96,总课程表!G:G,0)-1),"")</f>
        <v>生物
七1</v>
      </c>
      <c r="H96" s="49" t="str">
        <f>IFERROR(INDEX(总课程表!H:H,MATCH($A96,总课程表!H:H,0)-1)&amp;CHAR(10)&amp;INDEX(总课程表!$A:$A,MATCH($A96,总课程表!H:H,0)-1),"")</f>
        <v/>
      </c>
      <c r="I96" s="54" t="str">
        <f>IFERROR(INDEX(总课程表!I:I,MATCH($A96,总课程表!I:I,0)-1)&amp;CHAR(10)&amp;INDEX(总课程表!$A:$A,MATCH($A96,总课程表!I:I,0)-1),"")</f>
        <v/>
      </c>
      <c r="J96" s="51" t="str">
        <f ca="1">IFERROR(INDEX(总课程表!J:J,MATCH($A96,总课程表!J:J,0)-1)&amp;CHAR(10)&amp;INDEX(总课程表!$A:$A,MATCH($A96,总课程表!J:J,0)-1),"")</f>
        <v/>
      </c>
      <c r="K96" s="49" t="str">
        <f>IFERROR(INDEX(总课程表!K:K,MATCH($A96,总课程表!K:K,0)-1)&amp;CHAR(10)&amp;INDEX(总课程表!$A:$A,MATCH($A96,总课程表!K:K,0)-1),"")</f>
        <v/>
      </c>
      <c r="L96" s="49" t="str">
        <f>IFERROR(INDEX(总课程表!L:L,MATCH($A96,总课程表!L:L,0)-1)&amp;CHAR(10)&amp;INDEX(总课程表!$A:$A,MATCH($A96,总课程表!L:L,0)-1),"")</f>
        <v>生物
七1</v>
      </c>
      <c r="M96" s="50" t="str">
        <f>IFERROR(INDEX(总课程表!M:M,MATCH($A96,总课程表!M:M,0)-1)&amp;CHAR(10)&amp;INDEX(总课程表!$A:$A,MATCH($A96,总课程表!M:M,0)-1),"")</f>
        <v/>
      </c>
      <c r="N96" s="51" t="str">
        <f>IFERROR(INDEX(总课程表!N:N,MATCH($A96,总课程表!N:N,0)-1)&amp;CHAR(10)&amp;INDEX(总课程表!$A:$A,MATCH($A96,总课程表!N:N,0)-1),"")</f>
        <v/>
      </c>
      <c r="O96" s="49" t="str">
        <f>IFERROR(INDEX(总课程表!O:O,MATCH($A96,总课程表!O:O,0)-1)&amp;CHAR(10)&amp;INDEX(总课程表!$A:$A,MATCH($A96,总课程表!O:O,0)-1),"")</f>
        <v/>
      </c>
      <c r="P96" s="49" t="str">
        <f>IFERROR(INDEX(总课程表!P:P,MATCH($A96,总课程表!P:P,0)-1)&amp;CHAR(10)&amp;INDEX(总课程表!$A:$A,MATCH($A96,总课程表!P:P,0)-1),"")</f>
        <v/>
      </c>
      <c r="Q96" s="54" t="str">
        <f>IFERROR(INDEX(总课程表!Q:Q,MATCH($A96,总课程表!Q:Q,0)-1)&amp;CHAR(10)&amp;INDEX(总课程表!$A:$A,MATCH($A96,总课程表!Q:Q,0)-1),"")</f>
        <v/>
      </c>
      <c r="R96" s="51" t="str">
        <f ca="1">IFERROR(INDEX(总课程表!R:R,MATCH($A96,总课程表!R:R,0)-1)&amp;CHAR(10)&amp;INDEX(总课程表!$A:$A,MATCH($A96,总课程表!R:R,0)-1),"")</f>
        <v/>
      </c>
      <c r="S96" s="49" t="str">
        <f>IFERROR(INDEX(总课程表!S:S,MATCH($A96,总课程表!S:S,0)-1)&amp;CHAR(10)&amp;INDEX(总课程表!$A:$A,MATCH($A96,总课程表!S:S,0)-1),"")</f>
        <v/>
      </c>
      <c r="T96" s="49" t="str">
        <f>IFERROR(INDEX(总课程表!T:T,MATCH($A96,总课程表!T:T,0)-1)&amp;CHAR(10)&amp;INDEX(总课程表!$A:$A,MATCH($A96,总课程表!T:T,0)-1),"")</f>
        <v/>
      </c>
      <c r="U96" s="50" t="str">
        <f>IFERROR(INDEX(总课程表!U:U,MATCH($A96,总课程表!U:U,0)-1)&amp;CHAR(10)&amp;INDEX(总课程表!$A:$A,MATCH($A96,总课程表!U:U,0)-1),"")</f>
        <v/>
      </c>
      <c r="V96" s="51" t="str">
        <f>IFERROR(INDEX(总课程表!V:V,MATCH($A96,总课程表!V:V,0)-1)&amp;CHAR(10)&amp;INDEX(总课程表!$A:$A,MATCH($A96,总课程表!V:V,0)-1),"")</f>
        <v/>
      </c>
      <c r="W96" s="49" t="str">
        <f>IFERROR(INDEX(总课程表!W:W,MATCH($A96,总课程表!W:W,0)-1)&amp;CHAR(10)&amp;INDEX(总课程表!$A:$A,MATCH($A96,总课程表!W:W,0)-1),"")</f>
        <v/>
      </c>
      <c r="X96" s="49" t="str">
        <f t="array" ref="X96">IFERROR(IF(OR(A96=走班课),"选修",INDEX(总课程表!X:X,MATCH($A96,总课程表!X:X,0)-1)&amp;CHAR(10)&amp;INDEX(总课程表!$A:$A,MATCH($A96,总课程表!X:X,0)-1)),"")</f>
        <v/>
      </c>
      <c r="Y96" s="54" t="str">
        <f>IFERROR(INDEX(总课程表!Y:Y,MATCH($A96,总课程表!Y:Y,0)-1)&amp;CHAR(10)&amp;INDEX(总课程表!$A:$A,MATCH($A96,总课程表!Y:Y,0)-1),"")</f>
        <v/>
      </c>
      <c r="Z96" s="51" t="str">
        <f ca="1">IFERROR(INDEX(总课程表!Z:Z,MATCH($A96,总课程表!Z:Z,0)-1)&amp;CHAR(10)&amp;INDEX(总课程表!$A:$A,MATCH($A96,总课程表!Z:Z,0)-1),"")</f>
        <v/>
      </c>
      <c r="AA96" s="49" t="str">
        <f>IFERROR(INDEX(总课程表!AA:AA,MATCH($A96,总课程表!AA:AA,0)-1)&amp;CHAR(10)&amp;INDEX(总课程表!$A:$A,MATCH($A96,总课程表!AA:AA,0)-1),"")</f>
        <v/>
      </c>
      <c r="AB96" s="49" t="str">
        <f>IFERROR(INDEX(总课程表!AB:AB,MATCH($A96,总课程表!AB:AB,0)-1)&amp;CHAR(10)&amp;INDEX(总课程表!$A:$A,MATCH($A96,总课程表!AB:AB,0)-1),"")</f>
        <v/>
      </c>
      <c r="AC96" s="50" t="str">
        <f>IFERROR(INDEX(总课程表!AC:AC,MATCH($A96,总课程表!AC:AC,0)-1)&amp;CHAR(10)&amp;INDEX(总课程表!$A:$A,MATCH($A96,总课程表!AC:AC,0)-1),"")</f>
        <v/>
      </c>
      <c r="AD96" s="51" t="str">
        <f>IFERROR(INDEX(总课程表!AD:AD,MATCH($A96,总课程表!AD:AD,0)-1)&amp;CHAR(10)&amp;INDEX(总课程表!$A:$A,MATCH($A96,总课程表!AD:AD,0)-1),"")</f>
        <v/>
      </c>
      <c r="AE96" s="49" t="str">
        <f>IFERROR(INDEX(总课程表!AE:AE,MATCH($A96,总课程表!AE:AE,0)-1)&amp;CHAR(10)&amp;INDEX(总课程表!$A:$A,MATCH($A96,总课程表!AE:AE,0)-1),"")</f>
        <v/>
      </c>
      <c r="AF96" s="49" t="str">
        <f>IFERROR(INDEX(总课程表!AF:AF,MATCH($A96,总课程表!AF:AF,0)-1)&amp;CHAR(10)&amp;INDEX(总课程表!$A:$A,MATCH($A96,总课程表!AF:AF,0)-1),"")</f>
        <v/>
      </c>
      <c r="AG96" s="54" t="str">
        <f>IFERROR(INDEX(总课程表!AG:AG,MATCH($A96,总课程表!AG:AG,0)-1)&amp;CHAR(10)&amp;INDEX(总课程表!$A:$A,MATCH($A96,总课程表!AG:AG,0)-1),"")</f>
        <v/>
      </c>
      <c r="AH96" s="51" t="str">
        <f ca="1">IFERROR(INDEX(总课程表!AH:AH,MATCH($A96,总课程表!AH:AH,0)-1)&amp;CHAR(10)&amp;INDEX(总课程表!$A:$A,MATCH($A96,总课程表!AH:AH,0)-1),"")</f>
        <v/>
      </c>
      <c r="AI96" s="49" t="str">
        <f>IFERROR(INDEX(总课程表!AI:AI,MATCH($A96,总课程表!AI:AI,0)-1)&amp;CHAR(10)&amp;INDEX(总课程表!$A:$A,MATCH($A96,总课程表!AI:AI,0)-1),"")</f>
        <v/>
      </c>
      <c r="AJ96" s="49" t="str">
        <f>IFERROR(INDEX(总课程表!AJ:AJ,MATCH($A96,总课程表!AJ:AJ,0)-1)&amp;CHAR(10)&amp;INDEX(总课程表!$A:$A,MATCH($A96,总课程表!AJ:AJ,0)-1),"")</f>
        <v/>
      </c>
      <c r="AK96" s="50" t="str">
        <f>IFERROR(INDEX(总课程表!AK:AK,MATCH($A96,总课程表!AK:AK,0)-1)&amp;CHAR(10)&amp;INDEX(总课程表!$A:$A,MATCH($A96,总课程表!AK:AK,0)-1),"")</f>
        <v/>
      </c>
      <c r="AL96" s="51" t="str">
        <f>IFERROR(INDEX(总课程表!AL:AL,MATCH($A96,总课程表!AL:AL,0)-1)&amp;CHAR(10)&amp;INDEX(总课程表!$A:$A,MATCH($A96,总课程表!AL:AL,0)-1),"")</f>
        <v/>
      </c>
      <c r="AM96" s="49" t="str">
        <f>IFERROR(INDEX(总课程表!AM:AM,MATCH($A96,总课程表!AM:AM,0)-1)&amp;CHAR(10)&amp;INDEX(总课程表!$A:$A,MATCH($A96,总课程表!AM:AM,0)-1),"")</f>
        <v/>
      </c>
      <c r="AN96" s="49" t="str">
        <f>IFERROR(INDEX(总课程表!AN:AN,MATCH($A96,总课程表!AN:AN,0)-1)&amp;CHAR(10)&amp;INDEX(总课程表!$A:$A,MATCH($A96,总课程表!AN:AN,0)-1),"")</f>
        <v>生物
七1</v>
      </c>
      <c r="AO96" s="54" t="str">
        <f>IFERROR(INDEX(总课程表!AO:AO,MATCH($A96,总课程表!AO:AO,0)-1)&amp;CHAR(10)&amp;INDEX(总课程表!$A:$A,MATCH($A96,总课程表!AO:AO,0)-1),"")</f>
        <v/>
      </c>
      <c r="AQ96" s="35" t="b">
        <f t="array" aca="1" ref="AQ96" ca="1">SUMPRODUCT((B96:AO96=教师总表0!B96:AO96)*1)=40</f>
        <v>1</v>
      </c>
      <c r="AR96" s="56" t="str">
        <f t="shared" si="3"/>
        <v>张培贤</v>
      </c>
      <c r="AS96" s="56" t="str">
        <f t="shared" si="3"/>
        <v>张培贤</v>
      </c>
      <c r="AT96" s="56" t="str">
        <f t="shared" si="3"/>
        <v>张培贤</v>
      </c>
      <c r="AU96" s="56" t="str">
        <f t="shared" si="3"/>
        <v>张培贤</v>
      </c>
      <c r="AV96" s="56" t="str">
        <f t="shared" si="3"/>
        <v>张培贤</v>
      </c>
    </row>
    <row r="97" spans="1:48" ht="22.6" customHeight="1" x14ac:dyDescent="0.15">
      <c r="A97" s="20" t="str">
        <f>教师安排!AI95</f>
        <v>张秀红</v>
      </c>
      <c r="B97" s="48" t="str">
        <f ca="1">IFERROR(INDEX(总课程表!B:B,MATCH($A97,总课程表!B:B,0)-1)&amp;CHAR(10)&amp;INDEX(总课程表!$A:$A,MATCH($A97,总课程表!B:B,0)-1),"")</f>
        <v/>
      </c>
      <c r="C97" s="49" t="str">
        <f>IFERROR(INDEX(总课程表!C:C,MATCH($A97,总课程表!C:C,0)-1)&amp;CHAR(10)&amp;INDEX(总课程表!$A:$A,MATCH($A97,总课程表!C:C,0)-1),"")</f>
        <v/>
      </c>
      <c r="D97" s="49" t="str">
        <f>IFERROR(INDEX(总课程表!D:D,MATCH($A97,总课程表!D:D,0)-1)&amp;CHAR(10)&amp;INDEX(总课程表!$A:$A,MATCH($A97,总课程表!D:D,0)-1),"")</f>
        <v/>
      </c>
      <c r="E97" s="50" t="str">
        <f>IFERROR(INDEX(总课程表!E:E,MATCH($A97,总课程表!E:E,0)-1)&amp;CHAR(10)&amp;INDEX(总课程表!$A:$A,MATCH($A97,总课程表!E:E,0)-1),"")</f>
        <v/>
      </c>
      <c r="F97" s="51" t="str">
        <f>IFERROR(INDEX(总课程表!F:F,MATCH($A97,总课程表!F:F,0)-1)&amp;CHAR(10)&amp;INDEX(总课程表!$A:$A,MATCH($A97,总课程表!F:F,0)-1),"")</f>
        <v>生物
八1</v>
      </c>
      <c r="G97" s="49" t="str">
        <f>IFERROR(INDEX(总课程表!G:G,MATCH($A97,总课程表!G:G,0)-1)&amp;CHAR(10)&amp;INDEX(总课程表!$A:$A,MATCH($A97,总课程表!G:G,0)-1),"")</f>
        <v/>
      </c>
      <c r="H97" s="49" t="str">
        <f>IFERROR(INDEX(总课程表!H:H,MATCH($A97,总课程表!H:H,0)-1)&amp;CHAR(10)&amp;INDEX(总课程表!$A:$A,MATCH($A97,总课程表!H:H,0)-1),"")</f>
        <v>生物
八6</v>
      </c>
      <c r="I97" s="54" t="str">
        <f>IFERROR(INDEX(总课程表!I:I,MATCH($A97,总课程表!I:I,0)-1)&amp;CHAR(10)&amp;INDEX(总课程表!$A:$A,MATCH($A97,总课程表!I:I,0)-1),"")</f>
        <v/>
      </c>
      <c r="J97" s="51" t="str">
        <f ca="1">IFERROR(INDEX(总课程表!J:J,MATCH($A97,总课程表!J:J,0)-1)&amp;CHAR(10)&amp;INDEX(总课程表!$A:$A,MATCH($A97,总课程表!J:J,0)-1),"")</f>
        <v/>
      </c>
      <c r="K97" s="49" t="str">
        <f>IFERROR(INDEX(总课程表!K:K,MATCH($A97,总课程表!K:K,0)-1)&amp;CHAR(10)&amp;INDEX(总课程表!$A:$A,MATCH($A97,总课程表!K:K,0)-1),"")</f>
        <v>生物
八2</v>
      </c>
      <c r="L97" s="49" t="str">
        <f>IFERROR(INDEX(总课程表!L:L,MATCH($A97,总课程表!L:L,0)-1)&amp;CHAR(10)&amp;INDEX(总课程表!$A:$A,MATCH($A97,总课程表!L:L,0)-1),"")</f>
        <v/>
      </c>
      <c r="M97" s="50" t="str">
        <f>IFERROR(INDEX(总课程表!M:M,MATCH($A97,总课程表!M:M,0)-1)&amp;CHAR(10)&amp;INDEX(总课程表!$A:$A,MATCH($A97,总课程表!M:M,0)-1),"")</f>
        <v>生物
八4</v>
      </c>
      <c r="N97" s="51" t="str">
        <f>IFERROR(INDEX(总课程表!N:N,MATCH($A97,总课程表!N:N,0)-1)&amp;CHAR(10)&amp;INDEX(总课程表!$A:$A,MATCH($A97,总课程表!N:N,0)-1),"")</f>
        <v/>
      </c>
      <c r="O97" s="49" t="str">
        <f>IFERROR(INDEX(总课程表!O:O,MATCH($A97,总课程表!O:O,0)-1)&amp;CHAR(10)&amp;INDEX(总课程表!$A:$A,MATCH($A97,总课程表!O:O,0)-1),"")</f>
        <v>生物
八1</v>
      </c>
      <c r="P97" s="49" t="str">
        <f>IFERROR(INDEX(总课程表!P:P,MATCH($A97,总课程表!P:P,0)-1)&amp;CHAR(10)&amp;INDEX(总课程表!$A:$A,MATCH($A97,总课程表!P:P,0)-1),"")</f>
        <v/>
      </c>
      <c r="Q97" s="54" t="str">
        <f>IFERROR(INDEX(总课程表!Q:Q,MATCH($A97,总课程表!Q:Q,0)-1)&amp;CHAR(10)&amp;INDEX(总课程表!$A:$A,MATCH($A97,总课程表!Q:Q,0)-1),"")</f>
        <v/>
      </c>
      <c r="R97" s="51" t="str">
        <f ca="1">IFERROR(INDEX(总课程表!R:R,MATCH($A97,总课程表!R:R,0)-1)&amp;CHAR(10)&amp;INDEX(总课程表!$A:$A,MATCH($A97,总课程表!R:R,0)-1),"")</f>
        <v/>
      </c>
      <c r="S97" s="49" t="str">
        <f>IFERROR(INDEX(总课程表!S:S,MATCH($A97,总课程表!S:S,0)-1)&amp;CHAR(10)&amp;INDEX(总课程表!$A:$A,MATCH($A97,总课程表!S:S,0)-1),"")</f>
        <v/>
      </c>
      <c r="T97" s="49" t="str">
        <f>IFERROR(INDEX(总课程表!T:T,MATCH($A97,总课程表!T:T,0)-1)&amp;CHAR(10)&amp;INDEX(总课程表!$A:$A,MATCH($A97,总课程表!T:T,0)-1),"")</f>
        <v>生物
八3</v>
      </c>
      <c r="U97" s="50" t="str">
        <f>IFERROR(INDEX(总课程表!U:U,MATCH($A97,总课程表!U:U,0)-1)&amp;CHAR(10)&amp;INDEX(总课程表!$A:$A,MATCH($A97,总课程表!U:U,0)-1),"")</f>
        <v/>
      </c>
      <c r="V97" s="51" t="str">
        <f>IFERROR(INDEX(总课程表!V:V,MATCH($A97,总课程表!V:V,0)-1)&amp;CHAR(10)&amp;INDEX(总课程表!$A:$A,MATCH($A97,总课程表!V:V,0)-1),"")</f>
        <v>生物
八5</v>
      </c>
      <c r="W97" s="49" t="str">
        <f>IFERROR(INDEX(总课程表!W:W,MATCH($A97,总课程表!W:W,0)-1)&amp;CHAR(10)&amp;INDEX(总课程表!$A:$A,MATCH($A97,总课程表!W:W,0)-1),"")</f>
        <v/>
      </c>
      <c r="X97" s="49" t="str">
        <f t="array" ref="X97">IFERROR(IF(OR(A97=走班课),"选修",INDEX(总课程表!X:X,MATCH($A97,总课程表!X:X,0)-1)&amp;CHAR(10)&amp;INDEX(总课程表!$A:$A,MATCH($A97,总课程表!X:X,0)-1)),"")</f>
        <v/>
      </c>
      <c r="Y97" s="54" t="str">
        <f>IFERROR(INDEX(总课程表!Y:Y,MATCH($A97,总课程表!Y:Y,0)-1)&amp;CHAR(10)&amp;INDEX(总课程表!$A:$A,MATCH($A97,总课程表!Y:Y,0)-1),"")</f>
        <v/>
      </c>
      <c r="Z97" s="51" t="str">
        <f ca="1">IFERROR(INDEX(总课程表!Z:Z,MATCH($A97,总课程表!Z:Z,0)-1)&amp;CHAR(10)&amp;INDEX(总课程表!$A:$A,MATCH($A97,总课程表!Z:Z,0)-1),"")</f>
        <v/>
      </c>
      <c r="AA97" s="49" t="str">
        <f>IFERROR(INDEX(总课程表!AA:AA,MATCH($A97,总课程表!AA:AA,0)-1)&amp;CHAR(10)&amp;INDEX(总课程表!$A:$A,MATCH($A97,总课程表!AA:AA,0)-1),"")</f>
        <v/>
      </c>
      <c r="AB97" s="49" t="str">
        <f>IFERROR(INDEX(总课程表!AB:AB,MATCH($A97,总课程表!AB:AB,0)-1)&amp;CHAR(10)&amp;INDEX(总课程表!$A:$A,MATCH($A97,总课程表!AB:AB,0)-1),"")</f>
        <v/>
      </c>
      <c r="AC97" s="50" t="str">
        <f>IFERROR(INDEX(总课程表!AC:AC,MATCH($A97,总课程表!AC:AC,0)-1)&amp;CHAR(10)&amp;INDEX(总课程表!$A:$A,MATCH($A97,总课程表!AC:AC,0)-1),"")</f>
        <v/>
      </c>
      <c r="AD97" s="51" t="str">
        <f>IFERROR(INDEX(总课程表!AD:AD,MATCH($A97,总课程表!AD:AD,0)-1)&amp;CHAR(10)&amp;INDEX(总课程表!$A:$A,MATCH($A97,总课程表!AD:AD,0)-1),"")</f>
        <v>生物
八5</v>
      </c>
      <c r="AE97" s="49" t="str">
        <f>IFERROR(INDEX(总课程表!AE:AE,MATCH($A97,总课程表!AE:AE,0)-1)&amp;CHAR(10)&amp;INDEX(总课程表!$A:$A,MATCH($A97,总课程表!AE:AE,0)-1),"")</f>
        <v>生物
八6</v>
      </c>
      <c r="AF97" s="49" t="str">
        <f>IFERROR(INDEX(总课程表!AF:AF,MATCH($A97,总课程表!AF:AF,0)-1)&amp;CHAR(10)&amp;INDEX(总课程表!$A:$A,MATCH($A97,总课程表!AF:AF,0)-1),"")</f>
        <v/>
      </c>
      <c r="AG97" s="54" t="str">
        <f>IFERROR(INDEX(总课程表!AG:AG,MATCH($A97,总课程表!AG:AG,0)-1)&amp;CHAR(10)&amp;INDEX(总课程表!$A:$A,MATCH($A97,总课程表!AG:AG,0)-1),"")</f>
        <v/>
      </c>
      <c r="AH97" s="51" t="str">
        <f ca="1">IFERROR(INDEX(总课程表!AH:AH,MATCH($A97,总课程表!AH:AH,0)-1)&amp;CHAR(10)&amp;INDEX(总课程表!$A:$A,MATCH($A97,总课程表!AH:AH,0)-1),"")</f>
        <v/>
      </c>
      <c r="AI97" s="49" t="str">
        <f>IFERROR(INDEX(总课程表!AI:AI,MATCH($A97,总课程表!AI:AI,0)-1)&amp;CHAR(10)&amp;INDEX(总课程表!$A:$A,MATCH($A97,总课程表!AI:AI,0)-1),"")</f>
        <v/>
      </c>
      <c r="AJ97" s="49" t="str">
        <f>IFERROR(INDEX(总课程表!AJ:AJ,MATCH($A97,总课程表!AJ:AJ,0)-1)&amp;CHAR(10)&amp;INDEX(总课程表!$A:$A,MATCH($A97,总课程表!AJ:AJ,0)-1),"")</f>
        <v>生物
八3</v>
      </c>
      <c r="AK97" s="50" t="str">
        <f>IFERROR(INDEX(总课程表!AK:AK,MATCH($A97,总课程表!AK:AK,0)-1)&amp;CHAR(10)&amp;INDEX(总课程表!$A:$A,MATCH($A97,总课程表!AK:AK,0)-1),"")</f>
        <v/>
      </c>
      <c r="AL97" s="51" t="str">
        <f>IFERROR(INDEX(总课程表!AL:AL,MATCH($A97,总课程表!AL:AL,0)-1)&amp;CHAR(10)&amp;INDEX(总课程表!$A:$A,MATCH($A97,总课程表!AL:AL,0)-1),"")</f>
        <v>生物
八2</v>
      </c>
      <c r="AM97" s="49" t="str">
        <f>IFERROR(INDEX(总课程表!AM:AM,MATCH($A97,总课程表!AM:AM,0)-1)&amp;CHAR(10)&amp;INDEX(总课程表!$A:$A,MATCH($A97,总课程表!AM:AM,0)-1),"")</f>
        <v>生物
八4</v>
      </c>
      <c r="AN97" s="49" t="str">
        <f>IFERROR(INDEX(总课程表!AN:AN,MATCH($A97,总课程表!AN:AN,0)-1)&amp;CHAR(10)&amp;INDEX(总课程表!$A:$A,MATCH($A97,总课程表!AN:AN,0)-1),"")</f>
        <v/>
      </c>
      <c r="AO97" s="54" t="str">
        <f>IFERROR(INDEX(总课程表!AO:AO,MATCH($A97,总课程表!AO:AO,0)-1)&amp;CHAR(10)&amp;INDEX(总课程表!$A:$A,MATCH($A97,总课程表!AO:AO,0)-1),"")</f>
        <v/>
      </c>
      <c r="AQ97" s="35" t="b">
        <f t="array" aca="1" ref="AQ97" ca="1">SUMPRODUCT((B97:AO97=教师总表0!B97:AO97)*1)=40</f>
        <v>1</v>
      </c>
      <c r="AR97" s="56" t="str">
        <f t="shared" si="3"/>
        <v>张秀红</v>
      </c>
      <c r="AS97" s="56" t="str">
        <f t="shared" si="3"/>
        <v>张秀红</v>
      </c>
      <c r="AT97" s="56" t="str">
        <f t="shared" si="3"/>
        <v>张秀红</v>
      </c>
      <c r="AU97" s="56" t="str">
        <f t="shared" si="3"/>
        <v>张秀红</v>
      </c>
      <c r="AV97" s="56" t="str">
        <f t="shared" si="3"/>
        <v>张秀红</v>
      </c>
    </row>
    <row r="98" spans="1:48" ht="22.6" customHeight="1" x14ac:dyDescent="0.15">
      <c r="A98" s="20" t="str">
        <f>教师安排!AI96</f>
        <v>张艳</v>
      </c>
      <c r="B98" s="48" t="str">
        <f ca="1">IFERROR(INDEX(总课程表!B:B,MATCH($A98,总课程表!B:B,0)-1)&amp;CHAR(10)&amp;INDEX(总课程表!$A:$A,MATCH($A98,总课程表!B:B,0)-1),"")</f>
        <v>语文
八1</v>
      </c>
      <c r="C98" s="49" t="str">
        <f>IFERROR(INDEX(总课程表!C:C,MATCH($A98,总课程表!C:C,0)-1)&amp;CHAR(10)&amp;INDEX(总课程表!$A:$A,MATCH($A98,总课程表!C:C,0)-1),"")</f>
        <v/>
      </c>
      <c r="D98" s="49" t="str">
        <f>IFERROR(INDEX(总课程表!D:D,MATCH($A98,总课程表!D:D,0)-1)&amp;CHAR(10)&amp;INDEX(总课程表!$A:$A,MATCH($A98,总课程表!D:D,0)-1),"")</f>
        <v/>
      </c>
      <c r="E98" s="50" t="str">
        <f>IFERROR(INDEX(总课程表!E:E,MATCH($A98,总课程表!E:E,0)-1)&amp;CHAR(10)&amp;INDEX(总课程表!$A:$A,MATCH($A98,总课程表!E:E,0)-1),"")</f>
        <v/>
      </c>
      <c r="F98" s="51" t="str">
        <f>IFERROR(INDEX(总课程表!F:F,MATCH($A98,总课程表!F:F,0)-1)&amp;CHAR(10)&amp;INDEX(总课程表!$A:$A,MATCH($A98,总课程表!F:F,0)-1),"")</f>
        <v/>
      </c>
      <c r="G98" s="49" t="str">
        <f>IFERROR(INDEX(总课程表!G:G,MATCH($A98,总课程表!G:G,0)-1)&amp;CHAR(10)&amp;INDEX(总课程表!$A:$A,MATCH($A98,总课程表!G:G,0)-1),"")</f>
        <v>语文
八3</v>
      </c>
      <c r="H98" s="49" t="str">
        <f>IFERROR(INDEX(总课程表!H:H,MATCH($A98,总课程表!H:H,0)-1)&amp;CHAR(10)&amp;INDEX(总课程表!$A:$A,MATCH($A98,总课程表!H:H,0)-1),"")</f>
        <v/>
      </c>
      <c r="I98" s="54" t="str">
        <f>IFERROR(INDEX(总课程表!I:I,MATCH($A98,总课程表!I:I,0)-1)&amp;CHAR(10)&amp;INDEX(总课程表!$A:$A,MATCH($A98,总课程表!I:I,0)-1),"")</f>
        <v/>
      </c>
      <c r="J98" s="51" t="str">
        <f ca="1">IFERROR(INDEX(总课程表!J:J,MATCH($A98,总课程表!J:J,0)-1)&amp;CHAR(10)&amp;INDEX(总课程表!$A:$A,MATCH($A98,总课程表!J:J,0)-1),"")</f>
        <v/>
      </c>
      <c r="K98" s="49" t="str">
        <f>IFERROR(INDEX(总课程表!K:K,MATCH($A98,总课程表!K:K,0)-1)&amp;CHAR(10)&amp;INDEX(总课程表!$A:$A,MATCH($A98,总课程表!K:K,0)-1),"")</f>
        <v>语文
八1</v>
      </c>
      <c r="L98" s="49" t="str">
        <f>IFERROR(INDEX(总课程表!L:L,MATCH($A98,总课程表!L:L,0)-1)&amp;CHAR(10)&amp;INDEX(总课程表!$A:$A,MATCH($A98,总课程表!L:L,0)-1),"")</f>
        <v/>
      </c>
      <c r="M98" s="50" t="str">
        <f>IFERROR(INDEX(总课程表!M:M,MATCH($A98,总课程表!M:M,0)-1)&amp;CHAR(10)&amp;INDEX(总课程表!$A:$A,MATCH($A98,总课程表!M:M,0)-1),"")</f>
        <v>语文
八3</v>
      </c>
      <c r="N98" s="51" t="str">
        <f>IFERROR(INDEX(总课程表!N:N,MATCH($A98,总课程表!N:N,0)-1)&amp;CHAR(10)&amp;INDEX(总课程表!$A:$A,MATCH($A98,总课程表!N:N,0)-1),"")</f>
        <v/>
      </c>
      <c r="O98" s="49" t="str">
        <f>IFERROR(INDEX(总课程表!O:O,MATCH($A98,总课程表!O:O,0)-1)&amp;CHAR(10)&amp;INDEX(总课程表!$A:$A,MATCH($A98,总课程表!O:O,0)-1),"")</f>
        <v/>
      </c>
      <c r="P98" s="49" t="str">
        <f>IFERROR(INDEX(总课程表!P:P,MATCH($A98,总课程表!P:P,0)-1)&amp;CHAR(10)&amp;INDEX(总课程表!$A:$A,MATCH($A98,总课程表!P:P,0)-1),"")</f>
        <v/>
      </c>
      <c r="Q98" s="54" t="str">
        <f>IFERROR(INDEX(总课程表!Q:Q,MATCH($A98,总课程表!Q:Q,0)-1)&amp;CHAR(10)&amp;INDEX(总课程表!$A:$A,MATCH($A98,总课程表!Q:Q,0)-1),"")</f>
        <v/>
      </c>
      <c r="R98" s="51" t="str">
        <f ca="1">IFERROR(INDEX(总课程表!R:R,MATCH($A98,总课程表!R:R,0)-1)&amp;CHAR(10)&amp;INDEX(总课程表!$A:$A,MATCH($A98,总课程表!R:R,0)-1),"")</f>
        <v/>
      </c>
      <c r="S98" s="49" t="str">
        <f>IFERROR(INDEX(总课程表!S:S,MATCH($A98,总课程表!S:S,0)-1)&amp;CHAR(10)&amp;INDEX(总课程表!$A:$A,MATCH($A98,总课程表!S:S,0)-1),"")</f>
        <v>语文
八3</v>
      </c>
      <c r="T98" s="49" t="str">
        <f>IFERROR(INDEX(总课程表!T:T,MATCH($A98,总课程表!T:T,0)-1)&amp;CHAR(10)&amp;INDEX(总课程表!$A:$A,MATCH($A98,总课程表!T:T,0)-1),"")</f>
        <v/>
      </c>
      <c r="U98" s="50" t="str">
        <f>IFERROR(INDEX(总课程表!U:U,MATCH($A98,总课程表!U:U,0)-1)&amp;CHAR(10)&amp;INDEX(总课程表!$A:$A,MATCH($A98,总课程表!U:U,0)-1),"")</f>
        <v/>
      </c>
      <c r="V98" s="51" t="str">
        <f>IFERROR(INDEX(总课程表!V:V,MATCH($A98,总课程表!V:V,0)-1)&amp;CHAR(10)&amp;INDEX(总课程表!$A:$A,MATCH($A98,总课程表!V:V,0)-1),"")</f>
        <v>语文
八1</v>
      </c>
      <c r="W98" s="49" t="str">
        <f>IFERROR(INDEX(总课程表!W:W,MATCH($A98,总课程表!W:W,0)-1)&amp;CHAR(10)&amp;INDEX(总课程表!$A:$A,MATCH($A98,总课程表!W:W,0)-1),"")</f>
        <v/>
      </c>
      <c r="X98" s="49" t="str">
        <f t="array" ref="X98">IFERROR(IF(OR(A98=走班课),"选修",INDEX(总课程表!X:X,MATCH($A98,总课程表!X:X,0)-1)&amp;CHAR(10)&amp;INDEX(总课程表!$A:$A,MATCH($A98,总课程表!X:X,0)-1)),"")</f>
        <v/>
      </c>
      <c r="Y98" s="54" t="str">
        <f>IFERROR(INDEX(总课程表!Y:Y,MATCH($A98,总课程表!Y:Y,0)-1)&amp;CHAR(10)&amp;INDEX(总课程表!$A:$A,MATCH($A98,总课程表!Y:Y,0)-1),"")</f>
        <v/>
      </c>
      <c r="Z98" s="51" t="str">
        <f ca="1">IFERROR(INDEX(总课程表!Z:Z,MATCH($A98,总课程表!Z:Z,0)-1)&amp;CHAR(10)&amp;INDEX(总课程表!$A:$A,MATCH($A98,总课程表!Z:Z,0)-1),"")</f>
        <v>语文
八3</v>
      </c>
      <c r="AA98" s="49" t="str">
        <f>IFERROR(INDEX(总课程表!AA:AA,MATCH($A98,总课程表!AA:AA,0)-1)&amp;CHAR(10)&amp;INDEX(总课程表!$A:$A,MATCH($A98,总课程表!AA:AA,0)-1),"")</f>
        <v/>
      </c>
      <c r="AB98" s="49" t="str">
        <f>IFERROR(INDEX(总课程表!AB:AB,MATCH($A98,总课程表!AB:AB,0)-1)&amp;CHAR(10)&amp;INDEX(总课程表!$A:$A,MATCH($A98,总课程表!AB:AB,0)-1),"")</f>
        <v>语文
八1</v>
      </c>
      <c r="AC98" s="50" t="str">
        <f>IFERROR(INDEX(总课程表!AC:AC,MATCH($A98,总课程表!AC:AC,0)-1)&amp;CHAR(10)&amp;INDEX(总课程表!$A:$A,MATCH($A98,总课程表!AC:AC,0)-1),"")</f>
        <v/>
      </c>
      <c r="AD98" s="51" t="str">
        <f>IFERROR(INDEX(总课程表!AD:AD,MATCH($A98,总课程表!AD:AD,0)-1)&amp;CHAR(10)&amp;INDEX(总课程表!$A:$A,MATCH($A98,总课程表!AD:AD,0)-1),"")</f>
        <v/>
      </c>
      <c r="AE98" s="49" t="str">
        <f>IFERROR(INDEX(总课程表!AE:AE,MATCH($A98,总课程表!AE:AE,0)-1)&amp;CHAR(10)&amp;INDEX(总课程表!$A:$A,MATCH($A98,总课程表!AE:AE,0)-1),"")</f>
        <v/>
      </c>
      <c r="AF98" s="49" t="str">
        <f>IFERROR(INDEX(总课程表!AF:AF,MATCH($A98,总课程表!AF:AF,0)-1)&amp;CHAR(10)&amp;INDEX(总课程表!$A:$A,MATCH($A98,总课程表!AF:AF,0)-1),"")</f>
        <v/>
      </c>
      <c r="AG98" s="54" t="str">
        <f>IFERROR(INDEX(总课程表!AG:AG,MATCH($A98,总课程表!AG:AG,0)-1)&amp;CHAR(10)&amp;INDEX(总课程表!$A:$A,MATCH($A98,总课程表!AG:AG,0)-1),"")</f>
        <v/>
      </c>
      <c r="AH98" s="51" t="str">
        <f ca="1">IFERROR(INDEX(总课程表!AH:AH,MATCH($A98,总课程表!AH:AH,0)-1)&amp;CHAR(10)&amp;INDEX(总课程表!$A:$A,MATCH($A98,总课程表!AH:AH,0)-1),"")</f>
        <v>语文
八3</v>
      </c>
      <c r="AI98" s="49" t="str">
        <f>IFERROR(INDEX(总课程表!AI:AI,MATCH($A98,总课程表!AI:AI,0)-1)&amp;CHAR(10)&amp;INDEX(总课程表!$A:$A,MATCH($A98,总课程表!AI:AI,0)-1),"")</f>
        <v>语文
八1</v>
      </c>
      <c r="AJ98" s="49" t="str">
        <f>IFERROR(INDEX(总课程表!AJ:AJ,MATCH($A98,总课程表!AJ:AJ,0)-1)&amp;CHAR(10)&amp;INDEX(总课程表!$A:$A,MATCH($A98,总课程表!AJ:AJ,0)-1),"")</f>
        <v/>
      </c>
      <c r="AK98" s="50" t="str">
        <f>IFERROR(INDEX(总课程表!AK:AK,MATCH($A98,总课程表!AK:AK,0)-1)&amp;CHAR(10)&amp;INDEX(总课程表!$A:$A,MATCH($A98,总课程表!AK:AK,0)-1),"")</f>
        <v/>
      </c>
      <c r="AL98" s="51" t="str">
        <f>IFERROR(INDEX(总课程表!AL:AL,MATCH($A98,总课程表!AL:AL,0)-1)&amp;CHAR(10)&amp;INDEX(总课程表!$A:$A,MATCH($A98,总课程表!AL:AL,0)-1),"")</f>
        <v/>
      </c>
      <c r="AM98" s="49" t="str">
        <f>IFERROR(INDEX(总课程表!AM:AM,MATCH($A98,总课程表!AM:AM,0)-1)&amp;CHAR(10)&amp;INDEX(总课程表!$A:$A,MATCH($A98,总课程表!AM:AM,0)-1),"")</f>
        <v/>
      </c>
      <c r="AN98" s="49" t="str">
        <f>IFERROR(INDEX(总课程表!AN:AN,MATCH($A98,总课程表!AN:AN,0)-1)&amp;CHAR(10)&amp;INDEX(总课程表!$A:$A,MATCH($A98,总课程表!AN:AN,0)-1),"")</f>
        <v/>
      </c>
      <c r="AO98" s="54" t="str">
        <f>IFERROR(INDEX(总课程表!AO:AO,MATCH($A98,总课程表!AO:AO,0)-1)&amp;CHAR(10)&amp;INDEX(总课程表!$A:$A,MATCH($A98,总课程表!AO:AO,0)-1),"")</f>
        <v/>
      </c>
      <c r="AQ98" s="35" t="b">
        <f t="array" aca="1" ref="AQ98" ca="1">SUMPRODUCT((B98:AO98=教师总表0!B98:AO98)*1)=40</f>
        <v>1</v>
      </c>
      <c r="AR98" s="56" t="str">
        <f t="shared" si="3"/>
        <v>张艳</v>
      </c>
      <c r="AS98" s="56" t="str">
        <f t="shared" si="3"/>
        <v>张艳</v>
      </c>
      <c r="AT98" s="56" t="str">
        <f t="shared" si="3"/>
        <v>张艳</v>
      </c>
      <c r="AU98" s="56" t="str">
        <f t="shared" si="3"/>
        <v>张艳</v>
      </c>
      <c r="AV98" s="56" t="str">
        <f t="shared" si="3"/>
        <v>张艳</v>
      </c>
    </row>
    <row r="99" spans="1:48" ht="22.6" customHeight="1" x14ac:dyDescent="0.15">
      <c r="A99" s="20" t="str">
        <f>教师安排!AI97</f>
        <v>张银全</v>
      </c>
      <c r="B99" s="48" t="str">
        <f ca="1">IFERROR(INDEX(总课程表!B:B,MATCH($A99,总课程表!B:B,0)-1)&amp;CHAR(10)&amp;INDEX(总课程表!$A:$A,MATCH($A99,总课程表!B:B,0)-1),"")</f>
        <v/>
      </c>
      <c r="C99" s="49" t="str">
        <f>IFERROR(INDEX(总课程表!C:C,MATCH($A99,总课程表!C:C,0)-1)&amp;CHAR(10)&amp;INDEX(总课程表!$A:$A,MATCH($A99,总课程表!C:C,0)-1),"")</f>
        <v>语文
七5</v>
      </c>
      <c r="D99" s="49" t="str">
        <f>IFERROR(INDEX(总课程表!D:D,MATCH($A99,总课程表!D:D,0)-1)&amp;CHAR(10)&amp;INDEX(总课程表!$A:$A,MATCH($A99,总课程表!D:D,0)-1),"")</f>
        <v>语文
七9</v>
      </c>
      <c r="E99" s="50" t="str">
        <f>IFERROR(INDEX(总课程表!E:E,MATCH($A99,总课程表!E:E,0)-1)&amp;CHAR(10)&amp;INDEX(总课程表!$A:$A,MATCH($A99,总课程表!E:E,0)-1),"")</f>
        <v/>
      </c>
      <c r="F99" s="51" t="str">
        <f>IFERROR(INDEX(总课程表!F:F,MATCH($A99,总课程表!F:F,0)-1)&amp;CHAR(10)&amp;INDEX(总课程表!$A:$A,MATCH($A99,总课程表!F:F,0)-1),"")</f>
        <v/>
      </c>
      <c r="G99" s="49" t="str">
        <f>IFERROR(INDEX(总课程表!G:G,MATCH($A99,总课程表!G:G,0)-1)&amp;CHAR(10)&amp;INDEX(总课程表!$A:$A,MATCH($A99,总课程表!G:G,0)-1),"")</f>
        <v/>
      </c>
      <c r="H99" s="49" t="str">
        <f>IFERROR(INDEX(总课程表!H:H,MATCH($A99,总课程表!H:H,0)-1)&amp;CHAR(10)&amp;INDEX(总课程表!$A:$A,MATCH($A99,总课程表!H:H,0)-1),"")</f>
        <v/>
      </c>
      <c r="I99" s="54" t="str">
        <f>IFERROR(INDEX(总课程表!I:I,MATCH($A99,总课程表!I:I,0)-1)&amp;CHAR(10)&amp;INDEX(总课程表!$A:$A,MATCH($A99,总课程表!I:I,0)-1),"")</f>
        <v/>
      </c>
      <c r="J99" s="51" t="str">
        <f ca="1">IFERROR(INDEX(总课程表!J:J,MATCH($A99,总课程表!J:J,0)-1)&amp;CHAR(10)&amp;INDEX(总课程表!$A:$A,MATCH($A99,总课程表!J:J,0)-1),"")</f>
        <v/>
      </c>
      <c r="K99" s="49" t="str">
        <f>IFERROR(INDEX(总课程表!K:K,MATCH($A99,总课程表!K:K,0)-1)&amp;CHAR(10)&amp;INDEX(总课程表!$A:$A,MATCH($A99,总课程表!K:K,0)-1),"")</f>
        <v>语文
七9</v>
      </c>
      <c r="L99" s="49" t="str">
        <f>IFERROR(INDEX(总课程表!L:L,MATCH($A99,总课程表!L:L,0)-1)&amp;CHAR(10)&amp;INDEX(总课程表!$A:$A,MATCH($A99,总课程表!L:L,0)-1),"")</f>
        <v/>
      </c>
      <c r="M99" s="50" t="str">
        <f>IFERROR(INDEX(总课程表!M:M,MATCH($A99,总课程表!M:M,0)-1)&amp;CHAR(10)&amp;INDEX(总课程表!$A:$A,MATCH($A99,总课程表!M:M,0)-1),"")</f>
        <v>语文
七5</v>
      </c>
      <c r="N99" s="51" t="str">
        <f>IFERROR(INDEX(总课程表!N:N,MATCH($A99,总课程表!N:N,0)-1)&amp;CHAR(10)&amp;INDEX(总课程表!$A:$A,MATCH($A99,总课程表!N:N,0)-1),"")</f>
        <v/>
      </c>
      <c r="O99" s="49" t="str">
        <f>IFERROR(INDEX(总课程表!O:O,MATCH($A99,总课程表!O:O,0)-1)&amp;CHAR(10)&amp;INDEX(总课程表!$A:$A,MATCH($A99,总课程表!O:O,0)-1),"")</f>
        <v/>
      </c>
      <c r="P99" s="49" t="str">
        <f>IFERROR(INDEX(总课程表!P:P,MATCH($A99,总课程表!P:P,0)-1)&amp;CHAR(10)&amp;INDEX(总课程表!$A:$A,MATCH($A99,总课程表!P:P,0)-1),"")</f>
        <v/>
      </c>
      <c r="Q99" s="54" t="str">
        <f>IFERROR(INDEX(总课程表!Q:Q,MATCH($A99,总课程表!Q:Q,0)-1)&amp;CHAR(10)&amp;INDEX(总课程表!$A:$A,MATCH($A99,总课程表!Q:Q,0)-1),"")</f>
        <v/>
      </c>
      <c r="R99" s="51" t="str">
        <f ca="1">IFERROR(INDEX(总课程表!R:R,MATCH($A99,总课程表!R:R,0)-1)&amp;CHAR(10)&amp;INDEX(总课程表!$A:$A,MATCH($A99,总课程表!R:R,0)-1),"")</f>
        <v/>
      </c>
      <c r="S99" s="49" t="str">
        <f>IFERROR(INDEX(总课程表!S:S,MATCH($A99,总课程表!S:S,0)-1)&amp;CHAR(10)&amp;INDEX(总课程表!$A:$A,MATCH($A99,总课程表!S:S,0)-1),"")</f>
        <v/>
      </c>
      <c r="T99" s="49" t="str">
        <f>IFERROR(INDEX(总课程表!T:T,MATCH($A99,总课程表!T:T,0)-1)&amp;CHAR(10)&amp;INDEX(总课程表!$A:$A,MATCH($A99,总课程表!T:T,0)-1),"")</f>
        <v>语文
七5</v>
      </c>
      <c r="U99" s="50" t="str">
        <f>IFERROR(INDEX(总课程表!U:U,MATCH($A99,总课程表!U:U,0)-1)&amp;CHAR(10)&amp;INDEX(总课程表!$A:$A,MATCH($A99,总课程表!U:U,0)-1),"")</f>
        <v/>
      </c>
      <c r="V99" s="51" t="str">
        <f>IFERROR(INDEX(总课程表!V:V,MATCH($A99,总课程表!V:V,0)-1)&amp;CHAR(10)&amp;INDEX(总课程表!$A:$A,MATCH($A99,总课程表!V:V,0)-1),"")</f>
        <v>语文
七9</v>
      </c>
      <c r="W99" s="49" t="str">
        <f>IFERROR(INDEX(总课程表!W:W,MATCH($A99,总课程表!W:W,0)-1)&amp;CHAR(10)&amp;INDEX(总课程表!$A:$A,MATCH($A99,总课程表!W:W,0)-1),"")</f>
        <v/>
      </c>
      <c r="X99" s="49" t="str">
        <f t="array" ref="X99">IFERROR(IF(OR(A99=走班课),"选修",INDEX(总课程表!X:X,MATCH($A99,总课程表!X:X,0)-1)&amp;CHAR(10)&amp;INDEX(总课程表!$A:$A,MATCH($A99,总课程表!X:X,0)-1)),"")</f>
        <v/>
      </c>
      <c r="Y99" s="54" t="str">
        <f>IFERROR(INDEX(总课程表!Y:Y,MATCH($A99,总课程表!Y:Y,0)-1)&amp;CHAR(10)&amp;INDEX(总课程表!$A:$A,MATCH($A99,总课程表!Y:Y,0)-1),"")</f>
        <v/>
      </c>
      <c r="Z99" s="51" t="str">
        <f ca="1">IFERROR(INDEX(总课程表!Z:Z,MATCH($A99,总课程表!Z:Z,0)-1)&amp;CHAR(10)&amp;INDEX(总课程表!$A:$A,MATCH($A99,总课程表!Z:Z,0)-1),"")</f>
        <v/>
      </c>
      <c r="AA99" s="49" t="str">
        <f>IFERROR(INDEX(总课程表!AA:AA,MATCH($A99,总课程表!AA:AA,0)-1)&amp;CHAR(10)&amp;INDEX(总课程表!$A:$A,MATCH($A99,总课程表!AA:AA,0)-1),"")</f>
        <v>语文
七9</v>
      </c>
      <c r="AB99" s="49" t="str">
        <f>IFERROR(INDEX(总课程表!AB:AB,MATCH($A99,总课程表!AB:AB,0)-1)&amp;CHAR(10)&amp;INDEX(总课程表!$A:$A,MATCH($A99,总课程表!AB:AB,0)-1),"")</f>
        <v>语文
七5</v>
      </c>
      <c r="AC99" s="50" t="str">
        <f>IFERROR(INDEX(总课程表!AC:AC,MATCH($A99,总课程表!AC:AC,0)-1)&amp;CHAR(10)&amp;INDEX(总课程表!$A:$A,MATCH($A99,总课程表!AC:AC,0)-1),"")</f>
        <v/>
      </c>
      <c r="AD99" s="51" t="str">
        <f>IFERROR(INDEX(总课程表!AD:AD,MATCH($A99,总课程表!AD:AD,0)-1)&amp;CHAR(10)&amp;INDEX(总课程表!$A:$A,MATCH($A99,总课程表!AD:AD,0)-1),"")</f>
        <v/>
      </c>
      <c r="AE99" s="49" t="str">
        <f>IFERROR(INDEX(总课程表!AE:AE,MATCH($A99,总课程表!AE:AE,0)-1)&amp;CHAR(10)&amp;INDEX(总课程表!$A:$A,MATCH($A99,总课程表!AE:AE,0)-1),"")</f>
        <v/>
      </c>
      <c r="AF99" s="49" t="str">
        <f>IFERROR(INDEX(总课程表!AF:AF,MATCH($A99,总课程表!AF:AF,0)-1)&amp;CHAR(10)&amp;INDEX(总课程表!$A:$A,MATCH($A99,总课程表!AF:AF,0)-1),"")</f>
        <v/>
      </c>
      <c r="AG99" s="54" t="str">
        <f>IFERROR(INDEX(总课程表!AG:AG,MATCH($A99,总课程表!AG:AG,0)-1)&amp;CHAR(10)&amp;INDEX(总课程表!$A:$A,MATCH($A99,总课程表!AG:AG,0)-1),"")</f>
        <v/>
      </c>
      <c r="AH99" s="51" t="str">
        <f ca="1">IFERROR(INDEX(总课程表!AH:AH,MATCH($A99,总课程表!AH:AH,0)-1)&amp;CHAR(10)&amp;INDEX(总课程表!$A:$A,MATCH($A99,总课程表!AH:AH,0)-1),"")</f>
        <v>语文
七9</v>
      </c>
      <c r="AI99" s="49" t="str">
        <f>IFERROR(INDEX(总课程表!AI:AI,MATCH($A99,总课程表!AI:AI,0)-1)&amp;CHAR(10)&amp;INDEX(总课程表!$A:$A,MATCH($A99,总课程表!AI:AI,0)-1),"")</f>
        <v>语文
七5</v>
      </c>
      <c r="AJ99" s="49" t="str">
        <f>IFERROR(INDEX(总课程表!AJ:AJ,MATCH($A99,总课程表!AJ:AJ,0)-1)&amp;CHAR(10)&amp;INDEX(总课程表!$A:$A,MATCH($A99,总课程表!AJ:AJ,0)-1),"")</f>
        <v/>
      </c>
      <c r="AK99" s="50" t="str">
        <f>IFERROR(INDEX(总课程表!AK:AK,MATCH($A99,总课程表!AK:AK,0)-1)&amp;CHAR(10)&amp;INDEX(总课程表!$A:$A,MATCH($A99,总课程表!AK:AK,0)-1),"")</f>
        <v/>
      </c>
      <c r="AL99" s="51" t="str">
        <f>IFERROR(INDEX(总课程表!AL:AL,MATCH($A99,总课程表!AL:AL,0)-1)&amp;CHAR(10)&amp;INDEX(总课程表!$A:$A,MATCH($A99,总课程表!AL:AL,0)-1),"")</f>
        <v/>
      </c>
      <c r="AM99" s="49" t="str">
        <f>IFERROR(INDEX(总课程表!AM:AM,MATCH($A99,总课程表!AM:AM,0)-1)&amp;CHAR(10)&amp;INDEX(总课程表!$A:$A,MATCH($A99,总课程表!AM:AM,0)-1),"")</f>
        <v/>
      </c>
      <c r="AN99" s="49" t="str">
        <f>IFERROR(INDEX(总课程表!AN:AN,MATCH($A99,总课程表!AN:AN,0)-1)&amp;CHAR(10)&amp;INDEX(总课程表!$A:$A,MATCH($A99,总课程表!AN:AN,0)-1),"")</f>
        <v/>
      </c>
      <c r="AO99" s="54" t="str">
        <f>IFERROR(INDEX(总课程表!AO:AO,MATCH($A99,总课程表!AO:AO,0)-1)&amp;CHAR(10)&amp;INDEX(总课程表!$A:$A,MATCH($A99,总课程表!AO:AO,0)-1),"")</f>
        <v/>
      </c>
      <c r="AQ99" s="35" t="b">
        <f t="array" aca="1" ref="AQ99" ca="1">SUMPRODUCT((B99:AO99=教师总表0!B99:AO99)*1)=40</f>
        <v>1</v>
      </c>
      <c r="AR99" s="56" t="str">
        <f t="shared" si="3"/>
        <v>张银全</v>
      </c>
      <c r="AS99" s="56" t="str">
        <f t="shared" si="3"/>
        <v>张银全</v>
      </c>
      <c r="AT99" s="56" t="str">
        <f t="shared" si="3"/>
        <v>张银全</v>
      </c>
      <c r="AU99" s="56" t="str">
        <f t="shared" si="3"/>
        <v>张银全</v>
      </c>
      <c r="AV99" s="56" t="str">
        <f t="shared" si="3"/>
        <v>张银全</v>
      </c>
    </row>
    <row r="100" spans="1:48" ht="22.6" customHeight="1" x14ac:dyDescent="0.15">
      <c r="A100" s="20" t="str">
        <f>教师安排!AI98</f>
        <v>赵骏</v>
      </c>
      <c r="B100" s="48" t="str">
        <f ca="1">IFERROR(INDEX(总课程表!B:B,MATCH($A100,总课程表!B:B,0)-1)&amp;CHAR(10)&amp;INDEX(总课程表!$A:$A,MATCH($A100,总课程表!B:B,0)-1),"")</f>
        <v/>
      </c>
      <c r="C100" s="49" t="str">
        <f>IFERROR(INDEX(总课程表!C:C,MATCH($A100,总课程表!C:C,0)-1)&amp;CHAR(10)&amp;INDEX(总课程表!$A:$A,MATCH($A100,总课程表!C:C,0)-1),"")</f>
        <v/>
      </c>
      <c r="D100" s="49" t="str">
        <f>IFERROR(INDEX(总课程表!D:D,MATCH($A100,总课程表!D:D,0)-1)&amp;CHAR(10)&amp;INDEX(总课程表!$A:$A,MATCH($A100,总课程表!D:D,0)-1),"")</f>
        <v/>
      </c>
      <c r="E100" s="50" t="str">
        <f>IFERROR(INDEX(总课程表!E:E,MATCH($A100,总课程表!E:E,0)-1)&amp;CHAR(10)&amp;INDEX(总课程表!$A:$A,MATCH($A100,总课程表!E:E,0)-1),"")</f>
        <v/>
      </c>
      <c r="F100" s="51" t="str">
        <f>IFERROR(INDEX(总课程表!F:F,MATCH($A100,总课程表!F:F,0)-1)&amp;CHAR(10)&amp;INDEX(总课程表!$A:$A,MATCH($A100,总课程表!F:F,0)-1),"")</f>
        <v>化学
九2</v>
      </c>
      <c r="G100" s="49" t="str">
        <f>IFERROR(INDEX(总课程表!G:G,MATCH($A100,总课程表!G:G,0)-1)&amp;CHAR(10)&amp;INDEX(总课程表!$A:$A,MATCH($A100,总课程表!G:G,0)-1),"")</f>
        <v>化学
九4</v>
      </c>
      <c r="H100" s="49" t="str">
        <f>IFERROR(INDEX(总课程表!H:H,MATCH($A100,总课程表!H:H,0)-1)&amp;CHAR(10)&amp;INDEX(总课程表!$A:$A,MATCH($A100,总课程表!H:H,0)-1),"")</f>
        <v/>
      </c>
      <c r="I100" s="54" t="str">
        <f>IFERROR(INDEX(总课程表!I:I,MATCH($A100,总课程表!I:I,0)-1)&amp;CHAR(10)&amp;INDEX(总课程表!$A:$A,MATCH($A100,总课程表!I:I,0)-1),"")</f>
        <v>化学
九4</v>
      </c>
      <c r="J100" s="51" t="str">
        <f ca="1">IFERROR(INDEX(总课程表!J:J,MATCH($A100,总课程表!J:J,0)-1)&amp;CHAR(10)&amp;INDEX(总课程表!$A:$A,MATCH($A100,总课程表!J:J,0)-1),"")</f>
        <v>化学
九4</v>
      </c>
      <c r="K100" s="49" t="str">
        <f>IFERROR(INDEX(总课程表!K:K,MATCH($A100,总课程表!K:K,0)-1)&amp;CHAR(10)&amp;INDEX(总课程表!$A:$A,MATCH($A100,总课程表!K:K,0)-1),"")</f>
        <v>化学
九2</v>
      </c>
      <c r="L100" s="49" t="str">
        <f>IFERROR(INDEX(总课程表!L:L,MATCH($A100,总课程表!L:L,0)-1)&amp;CHAR(10)&amp;INDEX(总课程表!$A:$A,MATCH($A100,总课程表!L:L,0)-1),"")</f>
        <v/>
      </c>
      <c r="M100" s="50" t="str">
        <f>IFERROR(INDEX(总课程表!M:M,MATCH($A100,总课程表!M:M,0)-1)&amp;CHAR(10)&amp;INDEX(总课程表!$A:$A,MATCH($A100,总课程表!M:M,0)-1),"")</f>
        <v/>
      </c>
      <c r="N100" s="51" t="str">
        <f>IFERROR(INDEX(总课程表!N:N,MATCH($A100,总课程表!N:N,0)-1)&amp;CHAR(10)&amp;INDEX(总课程表!$A:$A,MATCH($A100,总课程表!N:N,0)-1),"")</f>
        <v/>
      </c>
      <c r="O100" s="49" t="str">
        <f>IFERROR(INDEX(总课程表!O:O,MATCH($A100,总课程表!O:O,0)-1)&amp;CHAR(10)&amp;INDEX(总课程表!$A:$A,MATCH($A100,总课程表!O:O,0)-1),"")</f>
        <v/>
      </c>
      <c r="P100" s="49" t="str">
        <f>IFERROR(INDEX(总课程表!P:P,MATCH($A100,总课程表!P:P,0)-1)&amp;CHAR(10)&amp;INDEX(总课程表!$A:$A,MATCH($A100,总课程表!P:P,0)-1),"")</f>
        <v>生物
七2</v>
      </c>
      <c r="Q100" s="54" t="str">
        <f>IFERROR(INDEX(总课程表!Q:Q,MATCH($A100,总课程表!Q:Q,0)-1)&amp;CHAR(10)&amp;INDEX(总课程表!$A:$A,MATCH($A100,总课程表!Q:Q,0)-1),"")</f>
        <v/>
      </c>
      <c r="R100" s="51" t="str">
        <f ca="1">IFERROR(INDEX(总课程表!R:R,MATCH($A100,总课程表!R:R,0)-1)&amp;CHAR(10)&amp;INDEX(总课程表!$A:$A,MATCH($A100,总课程表!R:R,0)-1),"")</f>
        <v>综实2
九2</v>
      </c>
      <c r="S100" s="49" t="str">
        <f>IFERROR(INDEX(总课程表!S:S,MATCH($A100,总课程表!S:S,0)-1)&amp;CHAR(10)&amp;INDEX(总课程表!$A:$A,MATCH($A100,总课程表!S:S,0)-1),"")</f>
        <v/>
      </c>
      <c r="T100" s="49" t="str">
        <f>IFERROR(INDEX(总课程表!T:T,MATCH($A100,总课程表!T:T,0)-1)&amp;CHAR(10)&amp;INDEX(总课程表!$A:$A,MATCH($A100,总课程表!T:T,0)-1),"")</f>
        <v>化学
九4</v>
      </c>
      <c r="U100" s="50" t="str">
        <f>IFERROR(INDEX(总课程表!U:U,MATCH($A100,总课程表!U:U,0)-1)&amp;CHAR(10)&amp;INDEX(总课程表!$A:$A,MATCH($A100,总课程表!U:U,0)-1),"")</f>
        <v/>
      </c>
      <c r="V100" s="51" t="str">
        <f>IFERROR(INDEX(总课程表!V:V,MATCH($A100,总课程表!V:V,0)-1)&amp;CHAR(10)&amp;INDEX(总课程表!$A:$A,MATCH($A100,总课程表!V:V,0)-1),"")</f>
        <v>生物
七2</v>
      </c>
      <c r="W100" s="49" t="str">
        <f>IFERROR(INDEX(总课程表!W:W,MATCH($A100,总课程表!W:W,0)-1)&amp;CHAR(10)&amp;INDEX(总课程表!$A:$A,MATCH($A100,总课程表!W:W,0)-1),"")</f>
        <v/>
      </c>
      <c r="X100" s="49" t="str">
        <f t="array" ref="X100">IFERROR(IF(OR(A100=走班课),"选修",INDEX(总课程表!X:X,MATCH($A100,总课程表!X:X,0)-1)&amp;CHAR(10)&amp;INDEX(总课程表!$A:$A,MATCH($A100,总课程表!X:X,0)-1)),"")</f>
        <v/>
      </c>
      <c r="Y100" s="54" t="str">
        <f>IFERROR(INDEX(总课程表!Y:Y,MATCH($A100,总课程表!Y:Y,0)-1)&amp;CHAR(10)&amp;INDEX(总课程表!$A:$A,MATCH($A100,总课程表!Y:Y,0)-1),"")</f>
        <v/>
      </c>
      <c r="Z100" s="51" t="str">
        <f ca="1">IFERROR(INDEX(总课程表!Z:Z,MATCH($A100,总课程表!Z:Z,0)-1)&amp;CHAR(10)&amp;INDEX(总课程表!$A:$A,MATCH($A100,总课程表!Z:Z,0)-1),"")</f>
        <v/>
      </c>
      <c r="AA100" s="49" t="str">
        <f>IFERROR(INDEX(总课程表!AA:AA,MATCH($A100,总课程表!AA:AA,0)-1)&amp;CHAR(10)&amp;INDEX(总课程表!$A:$A,MATCH($A100,总课程表!AA:AA,0)-1),"")</f>
        <v/>
      </c>
      <c r="AB100" s="49" t="str">
        <f>IFERROR(INDEX(总课程表!AB:AB,MATCH($A100,总课程表!AB:AB,0)-1)&amp;CHAR(10)&amp;INDEX(总课程表!$A:$A,MATCH($A100,总课程表!AB:AB,0)-1),"")</f>
        <v/>
      </c>
      <c r="AC100" s="50" t="str">
        <f>IFERROR(INDEX(总课程表!AC:AC,MATCH($A100,总课程表!AC:AC,0)-1)&amp;CHAR(10)&amp;INDEX(总课程表!$A:$A,MATCH($A100,总课程表!AC:AC,0)-1),"")</f>
        <v>综实2
九4</v>
      </c>
      <c r="AD100" s="51" t="str">
        <f>IFERROR(INDEX(总课程表!AD:AD,MATCH($A100,总课程表!AD:AD,0)-1)&amp;CHAR(10)&amp;INDEX(总课程表!$A:$A,MATCH($A100,总课程表!AD:AD,0)-1),"")</f>
        <v/>
      </c>
      <c r="AE100" s="49" t="str">
        <f>IFERROR(INDEX(总课程表!AE:AE,MATCH($A100,总课程表!AE:AE,0)-1)&amp;CHAR(10)&amp;INDEX(总课程表!$A:$A,MATCH($A100,总课程表!AE:AE,0)-1),"")</f>
        <v>化学
九2</v>
      </c>
      <c r="AF100" s="49" t="str">
        <f>IFERROR(INDEX(总课程表!AF:AF,MATCH($A100,总课程表!AF:AF,0)-1)&amp;CHAR(10)&amp;INDEX(总课程表!$A:$A,MATCH($A100,总课程表!AF:AF,0)-1),"")</f>
        <v/>
      </c>
      <c r="AG100" s="54" t="str">
        <f>IFERROR(INDEX(总课程表!AG:AG,MATCH($A100,总课程表!AG:AG,0)-1)&amp;CHAR(10)&amp;INDEX(总课程表!$A:$A,MATCH($A100,总课程表!AG:AG,0)-1),"")</f>
        <v>化学
九2</v>
      </c>
      <c r="AH100" s="51" t="str">
        <f ca="1">IFERROR(INDEX(总课程表!AH:AH,MATCH($A100,总课程表!AH:AH,0)-1)&amp;CHAR(10)&amp;INDEX(总课程表!$A:$A,MATCH($A100,总课程表!AH:AH,0)-1),"")</f>
        <v>生物
七2</v>
      </c>
      <c r="AI100" s="49" t="str">
        <f>IFERROR(INDEX(总课程表!AI:AI,MATCH($A100,总课程表!AI:AI,0)-1)&amp;CHAR(10)&amp;INDEX(总课程表!$A:$A,MATCH($A100,总课程表!AI:AI,0)-1),"")</f>
        <v>化学
九4</v>
      </c>
      <c r="AJ100" s="49" t="str">
        <f>IFERROR(INDEX(总课程表!AJ:AJ,MATCH($A100,总课程表!AJ:AJ,0)-1)&amp;CHAR(10)&amp;INDEX(总课程表!$A:$A,MATCH($A100,总课程表!AJ:AJ,0)-1),"")</f>
        <v/>
      </c>
      <c r="AK100" s="50" t="str">
        <f>IFERROR(INDEX(总课程表!AK:AK,MATCH($A100,总课程表!AK:AK,0)-1)&amp;CHAR(10)&amp;INDEX(总课程表!$A:$A,MATCH($A100,总课程表!AK:AK,0)-1),"")</f>
        <v>化学
九2</v>
      </c>
      <c r="AL100" s="51" t="str">
        <f>IFERROR(INDEX(总课程表!AL:AL,MATCH($A100,总课程表!AL:AL,0)-1)&amp;CHAR(10)&amp;INDEX(总课程表!$A:$A,MATCH($A100,总课程表!AL:AL,0)-1),"")</f>
        <v/>
      </c>
      <c r="AM100" s="49" t="str">
        <f>IFERROR(INDEX(总课程表!AM:AM,MATCH($A100,总课程表!AM:AM,0)-1)&amp;CHAR(10)&amp;INDEX(总课程表!$A:$A,MATCH($A100,总课程表!AM:AM,0)-1),"")</f>
        <v/>
      </c>
      <c r="AN100" s="49" t="str">
        <f>IFERROR(INDEX(总课程表!AN:AN,MATCH($A100,总课程表!AN:AN,0)-1)&amp;CHAR(10)&amp;INDEX(总课程表!$A:$A,MATCH($A100,总课程表!AN:AN,0)-1),"")</f>
        <v/>
      </c>
      <c r="AO100" s="54" t="str">
        <f>IFERROR(INDEX(总课程表!AO:AO,MATCH($A100,总课程表!AO:AO,0)-1)&amp;CHAR(10)&amp;INDEX(总课程表!$A:$A,MATCH($A100,总课程表!AO:AO,0)-1),"")</f>
        <v/>
      </c>
      <c r="AQ100" s="35" t="b">
        <f t="array" aca="1" ref="AQ100" ca="1">SUMPRODUCT((B100:AO100=教师总表0!B100:AO100)*1)=40</f>
        <v>1</v>
      </c>
      <c r="AR100" s="56" t="str">
        <f t="shared" si="3"/>
        <v>赵骏</v>
      </c>
      <c r="AS100" s="56" t="str">
        <f t="shared" si="3"/>
        <v>赵骏</v>
      </c>
      <c r="AT100" s="56" t="str">
        <f t="shared" si="3"/>
        <v>赵骏</v>
      </c>
      <c r="AU100" s="56" t="str">
        <f t="shared" si="3"/>
        <v>赵骏</v>
      </c>
      <c r="AV100" s="56" t="str">
        <f t="shared" si="3"/>
        <v>赵骏</v>
      </c>
    </row>
    <row r="101" spans="1:48" ht="22.6" customHeight="1" x14ac:dyDescent="0.15">
      <c r="A101" s="20" t="str">
        <f>教师安排!AI99</f>
        <v>赵琴娣</v>
      </c>
      <c r="B101" s="48" t="str">
        <f ca="1">IFERROR(INDEX(总课程表!B:B,MATCH($A101,总课程表!B:B,0)-1)&amp;CHAR(10)&amp;INDEX(总课程表!$A:$A,MATCH($A101,总课程表!B:B,0)-1),"")</f>
        <v/>
      </c>
      <c r="C101" s="49" t="str">
        <f>IFERROR(INDEX(总课程表!C:C,MATCH($A101,总课程表!C:C,0)-1)&amp;CHAR(10)&amp;INDEX(总课程表!$A:$A,MATCH($A101,总课程表!C:C,0)-1),"")</f>
        <v/>
      </c>
      <c r="D101" s="49" t="str">
        <f>IFERROR(INDEX(总课程表!D:D,MATCH($A101,总课程表!D:D,0)-1)&amp;CHAR(10)&amp;INDEX(总课程表!$A:$A,MATCH($A101,总课程表!D:D,0)-1),"")</f>
        <v>政治
九9</v>
      </c>
      <c r="E101" s="50" t="str">
        <f>IFERROR(INDEX(总课程表!E:E,MATCH($A101,总课程表!E:E,0)-1)&amp;CHAR(10)&amp;INDEX(总课程表!$A:$A,MATCH($A101,总课程表!E:E,0)-1),"")</f>
        <v/>
      </c>
      <c r="F101" s="51" t="str">
        <f>IFERROR(INDEX(总课程表!F:F,MATCH($A101,总课程表!F:F,0)-1)&amp;CHAR(10)&amp;INDEX(总课程表!$A:$A,MATCH($A101,总课程表!F:F,0)-1),"")</f>
        <v>政治
九10</v>
      </c>
      <c r="G101" s="49" t="str">
        <f>IFERROR(INDEX(总课程表!G:G,MATCH($A101,总课程表!G:G,0)-1)&amp;CHAR(10)&amp;INDEX(总课程表!$A:$A,MATCH($A101,总课程表!G:G,0)-1),"")</f>
        <v>政治
九11</v>
      </c>
      <c r="H101" s="49" t="str">
        <f>IFERROR(INDEX(总课程表!H:H,MATCH($A101,总课程表!H:H,0)-1)&amp;CHAR(10)&amp;INDEX(总课程表!$A:$A,MATCH($A101,总课程表!H:H,0)-1),"")</f>
        <v/>
      </c>
      <c r="I101" s="54" t="str">
        <f>IFERROR(INDEX(总课程表!I:I,MATCH($A101,总课程表!I:I,0)-1)&amp;CHAR(10)&amp;INDEX(总课程表!$A:$A,MATCH($A101,总课程表!I:I,0)-1),"")</f>
        <v/>
      </c>
      <c r="J101" s="51" t="str">
        <f ca="1">IFERROR(INDEX(总课程表!J:J,MATCH($A101,总课程表!J:J,0)-1)&amp;CHAR(10)&amp;INDEX(总课程表!$A:$A,MATCH($A101,总课程表!J:J,0)-1),"")</f>
        <v/>
      </c>
      <c r="K101" s="49" t="str">
        <f>IFERROR(INDEX(总课程表!K:K,MATCH($A101,总课程表!K:K,0)-1)&amp;CHAR(10)&amp;INDEX(总课程表!$A:$A,MATCH($A101,总课程表!K:K,0)-1),"")</f>
        <v/>
      </c>
      <c r="L101" s="49" t="str">
        <f>IFERROR(INDEX(总课程表!L:L,MATCH($A101,总课程表!L:L,0)-1)&amp;CHAR(10)&amp;INDEX(总课程表!$A:$A,MATCH($A101,总课程表!L:L,0)-1),"")</f>
        <v/>
      </c>
      <c r="M101" s="50" t="str">
        <f>IFERROR(INDEX(总课程表!M:M,MATCH($A101,总课程表!M:M,0)-1)&amp;CHAR(10)&amp;INDEX(总课程表!$A:$A,MATCH($A101,总课程表!M:M,0)-1),"")</f>
        <v>地校2
九10</v>
      </c>
      <c r="N101" s="51" t="str">
        <f>IFERROR(INDEX(总课程表!N:N,MATCH($A101,总课程表!N:N,0)-1)&amp;CHAR(10)&amp;INDEX(总课程表!$A:$A,MATCH($A101,总课程表!N:N,0)-1),"")</f>
        <v/>
      </c>
      <c r="O101" s="49" t="str">
        <f>IFERROR(INDEX(总课程表!O:O,MATCH($A101,总课程表!O:O,0)-1)&amp;CHAR(10)&amp;INDEX(总课程表!$A:$A,MATCH($A101,总课程表!O:O,0)-1),"")</f>
        <v>政治
九9</v>
      </c>
      <c r="P101" s="49" t="str">
        <f>IFERROR(INDEX(总课程表!P:P,MATCH($A101,总课程表!P:P,0)-1)&amp;CHAR(10)&amp;INDEX(总课程表!$A:$A,MATCH($A101,总课程表!P:P,0)-1),"")</f>
        <v/>
      </c>
      <c r="Q101" s="54" t="str">
        <f>IFERROR(INDEX(总课程表!Q:Q,MATCH($A101,总课程表!Q:Q,0)-1)&amp;CHAR(10)&amp;INDEX(总课程表!$A:$A,MATCH($A101,总课程表!Q:Q,0)-1),"")</f>
        <v/>
      </c>
      <c r="R101" s="51" t="str">
        <f ca="1">IFERROR(INDEX(总课程表!R:R,MATCH($A101,总课程表!R:R,0)-1)&amp;CHAR(10)&amp;INDEX(总课程表!$A:$A,MATCH($A101,总课程表!R:R,0)-1),"")</f>
        <v/>
      </c>
      <c r="S101" s="49" t="str">
        <f>IFERROR(INDEX(总课程表!S:S,MATCH($A101,总课程表!S:S,0)-1)&amp;CHAR(10)&amp;INDEX(总课程表!$A:$A,MATCH($A101,总课程表!S:S,0)-1),"")</f>
        <v/>
      </c>
      <c r="T101" s="49" t="str">
        <f>IFERROR(INDEX(总课程表!T:T,MATCH($A101,总课程表!T:T,0)-1)&amp;CHAR(10)&amp;INDEX(总课程表!$A:$A,MATCH($A101,总课程表!T:T,0)-1),"")</f>
        <v/>
      </c>
      <c r="U101" s="50" t="str">
        <f>IFERROR(INDEX(总课程表!U:U,MATCH($A101,总课程表!U:U,0)-1)&amp;CHAR(10)&amp;INDEX(总课程表!$A:$A,MATCH($A101,总课程表!U:U,0)-1),"")</f>
        <v/>
      </c>
      <c r="V101" s="51" t="str">
        <f>IFERROR(INDEX(总课程表!V:V,MATCH($A101,总课程表!V:V,0)-1)&amp;CHAR(10)&amp;INDEX(总课程表!$A:$A,MATCH($A101,总课程表!V:V,0)-1),"")</f>
        <v/>
      </c>
      <c r="W101" s="49" t="str">
        <f>IFERROR(INDEX(总课程表!W:W,MATCH($A101,总课程表!W:W,0)-1)&amp;CHAR(10)&amp;INDEX(总课程表!$A:$A,MATCH($A101,总课程表!W:W,0)-1),"")</f>
        <v/>
      </c>
      <c r="X101" s="49" t="str">
        <f t="array" ref="X101">IFERROR(IF(OR(A101=走班课),"选修",INDEX(总课程表!X:X,MATCH($A101,总课程表!X:X,0)-1)&amp;CHAR(10)&amp;INDEX(总课程表!$A:$A,MATCH($A101,总课程表!X:X,0)-1)),"")</f>
        <v>地校2
九11</v>
      </c>
      <c r="Y101" s="54" t="str">
        <f>IFERROR(INDEX(总课程表!Y:Y,MATCH($A101,总课程表!Y:Y,0)-1)&amp;CHAR(10)&amp;INDEX(总课程表!$A:$A,MATCH($A101,总课程表!Y:Y,0)-1),"")</f>
        <v>民族
七1</v>
      </c>
      <c r="Z101" s="51" t="str">
        <f ca="1">IFERROR(INDEX(总课程表!Z:Z,MATCH($A101,总课程表!Z:Z,0)-1)&amp;CHAR(10)&amp;INDEX(总课程表!$A:$A,MATCH($A101,总课程表!Z:Z,0)-1),"")</f>
        <v/>
      </c>
      <c r="AA101" s="49" t="str">
        <f>IFERROR(INDEX(总课程表!AA:AA,MATCH($A101,总课程表!AA:AA,0)-1)&amp;CHAR(10)&amp;INDEX(总课程表!$A:$A,MATCH($A101,总课程表!AA:AA,0)-1),"")</f>
        <v/>
      </c>
      <c r="AB101" s="49" t="str">
        <f>IFERROR(INDEX(总课程表!AB:AB,MATCH($A101,总课程表!AB:AB,0)-1)&amp;CHAR(10)&amp;INDEX(总课程表!$A:$A,MATCH($A101,总课程表!AB:AB,0)-1),"")</f>
        <v/>
      </c>
      <c r="AC101" s="50" t="str">
        <f>IFERROR(INDEX(总课程表!AC:AC,MATCH($A101,总课程表!AC:AC,0)-1)&amp;CHAR(10)&amp;INDEX(总课程表!$A:$A,MATCH($A101,总课程表!AC:AC,0)-1),"")</f>
        <v/>
      </c>
      <c r="AD101" s="51" t="str">
        <f>IFERROR(INDEX(总课程表!AD:AD,MATCH($A101,总课程表!AD:AD,0)-1)&amp;CHAR(10)&amp;INDEX(总课程表!$A:$A,MATCH($A101,总课程表!AD:AD,0)-1),"")</f>
        <v>政治
九11</v>
      </c>
      <c r="AE101" s="49" t="str">
        <f>IFERROR(INDEX(总课程表!AE:AE,MATCH($A101,总课程表!AE:AE,0)-1)&amp;CHAR(10)&amp;INDEX(总课程表!$A:$A,MATCH($A101,总课程表!AE:AE,0)-1),"")</f>
        <v/>
      </c>
      <c r="AF101" s="49" t="str">
        <f>IFERROR(INDEX(总课程表!AF:AF,MATCH($A101,总课程表!AF:AF,0)-1)&amp;CHAR(10)&amp;INDEX(总课程表!$A:$A,MATCH($A101,总课程表!AF:AF,0)-1),"")</f>
        <v/>
      </c>
      <c r="AG101" s="54" t="str">
        <f>IFERROR(INDEX(总课程表!AG:AG,MATCH($A101,总课程表!AG:AG,0)-1)&amp;CHAR(10)&amp;INDEX(总课程表!$A:$A,MATCH($A101,总课程表!AG:AG,0)-1),"")</f>
        <v/>
      </c>
      <c r="AH101" s="51" t="str">
        <f ca="1">IFERROR(INDEX(总课程表!AH:AH,MATCH($A101,总课程表!AH:AH,0)-1)&amp;CHAR(10)&amp;INDEX(总课程表!$A:$A,MATCH($A101,总课程表!AH:AH,0)-1),"")</f>
        <v/>
      </c>
      <c r="AI101" s="49" t="str">
        <f>IFERROR(INDEX(总课程表!AI:AI,MATCH($A101,总课程表!AI:AI,0)-1)&amp;CHAR(10)&amp;INDEX(总课程表!$A:$A,MATCH($A101,总课程表!AI:AI,0)-1),"")</f>
        <v/>
      </c>
      <c r="AJ101" s="49" t="str">
        <f>IFERROR(INDEX(总课程表!AJ:AJ,MATCH($A101,总课程表!AJ:AJ,0)-1)&amp;CHAR(10)&amp;INDEX(总课程表!$A:$A,MATCH($A101,总课程表!AJ:AJ,0)-1),"")</f>
        <v/>
      </c>
      <c r="AK101" s="50" t="str">
        <f>IFERROR(INDEX(总课程表!AK:AK,MATCH($A101,总课程表!AK:AK,0)-1)&amp;CHAR(10)&amp;INDEX(总课程表!$A:$A,MATCH($A101,总课程表!AK:AK,0)-1),"")</f>
        <v/>
      </c>
      <c r="AL101" s="51" t="str">
        <f>IFERROR(INDEX(总课程表!AL:AL,MATCH($A101,总课程表!AL:AL,0)-1)&amp;CHAR(10)&amp;INDEX(总课程表!$A:$A,MATCH($A101,总课程表!AL:AL,0)-1),"")</f>
        <v/>
      </c>
      <c r="AM101" s="49" t="str">
        <f>IFERROR(INDEX(总课程表!AM:AM,MATCH($A101,总课程表!AM:AM,0)-1)&amp;CHAR(10)&amp;INDEX(总课程表!$A:$A,MATCH($A101,总课程表!AM:AM,0)-1),"")</f>
        <v>政治
九10</v>
      </c>
      <c r="AN101" s="49" t="str">
        <f>IFERROR(INDEX(总课程表!AN:AN,MATCH($A101,总课程表!AN:AN,0)-1)&amp;CHAR(10)&amp;INDEX(总课程表!$A:$A,MATCH($A101,总课程表!AN:AN,0)-1),"")</f>
        <v>地校2
九9</v>
      </c>
      <c r="AO101" s="54" t="str">
        <f>IFERROR(INDEX(总课程表!AO:AO,MATCH($A101,总课程表!AO:AO,0)-1)&amp;CHAR(10)&amp;INDEX(总课程表!$A:$A,MATCH($A101,总课程表!AO:AO,0)-1),"")</f>
        <v/>
      </c>
      <c r="AQ101" s="35" t="b">
        <f t="array" aca="1" ref="AQ101" ca="1">SUMPRODUCT((B101:AO101=教师总表0!B101:AO101)*1)=40</f>
        <v>1</v>
      </c>
      <c r="AR101" s="56" t="str">
        <f t="shared" si="3"/>
        <v>赵琴娣</v>
      </c>
      <c r="AS101" s="56" t="str">
        <f t="shared" si="3"/>
        <v>赵琴娣</v>
      </c>
      <c r="AT101" s="56" t="str">
        <f t="shared" si="3"/>
        <v>赵琴娣</v>
      </c>
      <c r="AU101" s="56" t="str">
        <f t="shared" si="3"/>
        <v>赵琴娣</v>
      </c>
      <c r="AV101" s="56" t="str">
        <f t="shared" si="3"/>
        <v>赵琴娣</v>
      </c>
    </row>
    <row r="102" spans="1:48" ht="22.6" customHeight="1" x14ac:dyDescent="0.15">
      <c r="A102" s="20" t="str">
        <f>教师安排!AI100</f>
        <v>赵文佳</v>
      </c>
      <c r="B102" s="48" t="str">
        <f ca="1">IFERROR(INDEX(总课程表!B:B,MATCH($A102,总课程表!B:B,0)-1)&amp;CHAR(10)&amp;INDEX(总课程表!$A:$A,MATCH($A102,总课程表!B:B,0)-1),"")</f>
        <v/>
      </c>
      <c r="C102" s="49" t="str">
        <f>IFERROR(INDEX(总课程表!C:C,MATCH($A102,总课程表!C:C,0)-1)&amp;CHAR(10)&amp;INDEX(总课程表!$A:$A,MATCH($A102,总课程表!C:C,0)-1),"")</f>
        <v/>
      </c>
      <c r="D102" s="49" t="str">
        <f>IFERROR(INDEX(总课程表!D:D,MATCH($A102,总课程表!D:D,0)-1)&amp;CHAR(10)&amp;INDEX(总课程表!$A:$A,MATCH($A102,总课程表!D:D,0)-1),"")</f>
        <v/>
      </c>
      <c r="E102" s="50" t="str">
        <f>IFERROR(INDEX(总课程表!E:E,MATCH($A102,总课程表!E:E,0)-1)&amp;CHAR(10)&amp;INDEX(总课程表!$A:$A,MATCH($A102,总课程表!E:E,0)-1),"")</f>
        <v/>
      </c>
      <c r="F102" s="51" t="str">
        <f>IFERROR(INDEX(总课程表!F:F,MATCH($A102,总课程表!F:F,0)-1)&amp;CHAR(10)&amp;INDEX(总课程表!$A:$A,MATCH($A102,总课程表!F:F,0)-1),"")</f>
        <v/>
      </c>
      <c r="G102" s="49" t="str">
        <f>IFERROR(INDEX(总课程表!G:G,MATCH($A102,总课程表!G:G,0)-1)&amp;CHAR(10)&amp;INDEX(总课程表!$A:$A,MATCH($A102,总课程表!G:G,0)-1),"")</f>
        <v/>
      </c>
      <c r="H102" s="49" t="str">
        <f>IFERROR(INDEX(总课程表!H:H,MATCH($A102,总课程表!H:H,0)-1)&amp;CHAR(10)&amp;INDEX(总课程表!$A:$A,MATCH($A102,总课程表!H:H,0)-1),"")</f>
        <v/>
      </c>
      <c r="I102" s="54" t="str">
        <f>IFERROR(INDEX(总课程表!I:I,MATCH($A102,总课程表!I:I,0)-1)&amp;CHAR(10)&amp;INDEX(总课程表!$A:$A,MATCH($A102,总课程表!I:I,0)-1),"")</f>
        <v/>
      </c>
      <c r="J102" s="51" t="str">
        <f ca="1">IFERROR(INDEX(总课程表!J:J,MATCH($A102,总课程表!J:J,0)-1)&amp;CHAR(10)&amp;INDEX(总课程表!$A:$A,MATCH($A102,总课程表!J:J,0)-1),"")</f>
        <v/>
      </c>
      <c r="K102" s="49" t="str">
        <f>IFERROR(INDEX(总课程表!K:K,MATCH($A102,总课程表!K:K,0)-1)&amp;CHAR(10)&amp;INDEX(总课程表!$A:$A,MATCH($A102,总课程表!K:K,0)-1),"")</f>
        <v/>
      </c>
      <c r="L102" s="49" t="str">
        <f>IFERROR(INDEX(总课程表!L:L,MATCH($A102,总课程表!L:L,0)-1)&amp;CHAR(10)&amp;INDEX(总课程表!$A:$A,MATCH($A102,总课程表!L:L,0)-1),"")</f>
        <v/>
      </c>
      <c r="M102" s="50" t="str">
        <f>IFERROR(INDEX(总课程表!M:M,MATCH($A102,总课程表!M:M,0)-1)&amp;CHAR(10)&amp;INDEX(总课程表!$A:$A,MATCH($A102,总课程表!M:M,0)-1),"")</f>
        <v/>
      </c>
      <c r="N102" s="51" t="str">
        <f>IFERROR(INDEX(总课程表!N:N,MATCH($A102,总课程表!N:N,0)-1)&amp;CHAR(10)&amp;INDEX(总课程表!$A:$A,MATCH($A102,总课程表!N:N,0)-1),"")</f>
        <v/>
      </c>
      <c r="O102" s="49" t="str">
        <f>IFERROR(INDEX(总课程表!O:O,MATCH($A102,总课程表!O:O,0)-1)&amp;CHAR(10)&amp;INDEX(总课程表!$A:$A,MATCH($A102,总课程表!O:O,0)-1),"")</f>
        <v/>
      </c>
      <c r="P102" s="49" t="str">
        <f>IFERROR(INDEX(总课程表!P:P,MATCH($A102,总课程表!P:P,0)-1)&amp;CHAR(10)&amp;INDEX(总课程表!$A:$A,MATCH($A102,总课程表!P:P,0)-1),"")</f>
        <v/>
      </c>
      <c r="Q102" s="54" t="str">
        <f>IFERROR(INDEX(总课程表!Q:Q,MATCH($A102,总课程表!Q:Q,0)-1)&amp;CHAR(10)&amp;INDEX(总课程表!$A:$A,MATCH($A102,总课程表!Q:Q,0)-1),"")</f>
        <v/>
      </c>
      <c r="R102" s="51" t="str">
        <f ca="1">IFERROR(INDEX(总课程表!R:R,MATCH($A102,总课程表!R:R,0)-1)&amp;CHAR(10)&amp;INDEX(总课程表!$A:$A,MATCH($A102,总课程表!R:R,0)-1),"")</f>
        <v/>
      </c>
      <c r="S102" s="49" t="str">
        <f>IFERROR(INDEX(总课程表!S:S,MATCH($A102,总课程表!S:S,0)-1)&amp;CHAR(10)&amp;INDEX(总课程表!$A:$A,MATCH($A102,总课程表!S:S,0)-1),"")</f>
        <v/>
      </c>
      <c r="T102" s="49" t="str">
        <f>IFERROR(INDEX(总课程表!T:T,MATCH($A102,总课程表!T:T,0)-1)&amp;CHAR(10)&amp;INDEX(总课程表!$A:$A,MATCH($A102,总课程表!T:T,0)-1),"")</f>
        <v/>
      </c>
      <c r="U102" s="50" t="str">
        <f>IFERROR(INDEX(总课程表!U:U,MATCH($A102,总课程表!U:U,0)-1)&amp;CHAR(10)&amp;INDEX(总课程表!$A:$A,MATCH($A102,总课程表!U:U,0)-1),"")</f>
        <v/>
      </c>
      <c r="V102" s="51" t="str">
        <f>IFERROR(INDEX(总课程表!V:V,MATCH($A102,总课程表!V:V,0)-1)&amp;CHAR(10)&amp;INDEX(总课程表!$A:$A,MATCH($A102,总课程表!V:V,0)-1),"")</f>
        <v/>
      </c>
      <c r="W102" s="49" t="str">
        <f>IFERROR(INDEX(总课程表!W:W,MATCH($A102,总课程表!W:W,0)-1)&amp;CHAR(10)&amp;INDEX(总课程表!$A:$A,MATCH($A102,总课程表!W:W,0)-1),"")</f>
        <v/>
      </c>
      <c r="X102" s="49" t="str">
        <f t="array" ref="X102">IFERROR(IF(OR(A102=走班课),"选修",INDEX(总课程表!X:X,MATCH($A102,总课程表!X:X,0)-1)&amp;CHAR(10)&amp;INDEX(总课程表!$A:$A,MATCH($A102,总课程表!X:X,0)-1)),"")</f>
        <v/>
      </c>
      <c r="Y102" s="54" t="str">
        <f>IFERROR(INDEX(总课程表!Y:Y,MATCH($A102,总课程表!Y:Y,0)-1)&amp;CHAR(10)&amp;INDEX(总课程表!$A:$A,MATCH($A102,总课程表!Y:Y,0)-1),"")</f>
        <v/>
      </c>
      <c r="Z102" s="51" t="str">
        <f ca="1">IFERROR(INDEX(总课程表!Z:Z,MATCH($A102,总课程表!Z:Z,0)-1)&amp;CHAR(10)&amp;INDEX(总课程表!$A:$A,MATCH($A102,总课程表!Z:Z,0)-1),"")</f>
        <v/>
      </c>
      <c r="AA102" s="49" t="str">
        <f>IFERROR(INDEX(总课程表!AA:AA,MATCH($A102,总课程表!AA:AA,0)-1)&amp;CHAR(10)&amp;INDEX(总课程表!$A:$A,MATCH($A102,总课程表!AA:AA,0)-1),"")</f>
        <v/>
      </c>
      <c r="AB102" s="49" t="str">
        <f>IFERROR(INDEX(总课程表!AB:AB,MATCH($A102,总课程表!AB:AB,0)-1)&amp;CHAR(10)&amp;INDEX(总课程表!$A:$A,MATCH($A102,总课程表!AB:AB,0)-1),"")</f>
        <v/>
      </c>
      <c r="AC102" s="50" t="str">
        <f>IFERROR(INDEX(总课程表!AC:AC,MATCH($A102,总课程表!AC:AC,0)-1)&amp;CHAR(10)&amp;INDEX(总课程表!$A:$A,MATCH($A102,总课程表!AC:AC,0)-1),"")</f>
        <v/>
      </c>
      <c r="AD102" s="51" t="str">
        <f>IFERROR(INDEX(总课程表!AD:AD,MATCH($A102,总课程表!AD:AD,0)-1)&amp;CHAR(10)&amp;INDEX(总课程表!$A:$A,MATCH($A102,总课程表!AD:AD,0)-1),"")</f>
        <v/>
      </c>
      <c r="AE102" s="49" t="str">
        <f>IFERROR(INDEX(总课程表!AE:AE,MATCH($A102,总课程表!AE:AE,0)-1)&amp;CHAR(10)&amp;INDEX(总课程表!$A:$A,MATCH($A102,总课程表!AE:AE,0)-1),"")</f>
        <v/>
      </c>
      <c r="AF102" s="49" t="str">
        <f>IFERROR(INDEX(总课程表!AF:AF,MATCH($A102,总课程表!AF:AF,0)-1)&amp;CHAR(10)&amp;INDEX(总课程表!$A:$A,MATCH($A102,总课程表!AF:AF,0)-1),"")</f>
        <v/>
      </c>
      <c r="AG102" s="54" t="str">
        <f>IFERROR(INDEX(总课程表!AG:AG,MATCH($A102,总课程表!AG:AG,0)-1)&amp;CHAR(10)&amp;INDEX(总课程表!$A:$A,MATCH($A102,总课程表!AG:AG,0)-1),"")</f>
        <v/>
      </c>
      <c r="AH102" s="51" t="str">
        <f ca="1">IFERROR(INDEX(总课程表!AH:AH,MATCH($A102,总课程表!AH:AH,0)-1)&amp;CHAR(10)&amp;INDEX(总课程表!$A:$A,MATCH($A102,总课程表!AH:AH,0)-1),"")</f>
        <v/>
      </c>
      <c r="AI102" s="49" t="str">
        <f>IFERROR(INDEX(总课程表!AI:AI,MATCH($A102,总课程表!AI:AI,0)-1)&amp;CHAR(10)&amp;INDEX(总课程表!$A:$A,MATCH($A102,总课程表!AI:AI,0)-1),"")</f>
        <v/>
      </c>
      <c r="AJ102" s="49" t="str">
        <f>IFERROR(INDEX(总课程表!AJ:AJ,MATCH($A102,总课程表!AJ:AJ,0)-1)&amp;CHAR(10)&amp;INDEX(总课程表!$A:$A,MATCH($A102,总课程表!AJ:AJ,0)-1),"")</f>
        <v/>
      </c>
      <c r="AK102" s="50" t="str">
        <f>IFERROR(INDEX(总课程表!AK:AK,MATCH($A102,总课程表!AK:AK,0)-1)&amp;CHAR(10)&amp;INDEX(总课程表!$A:$A,MATCH($A102,总课程表!AK:AK,0)-1),"")</f>
        <v/>
      </c>
      <c r="AL102" s="51" t="str">
        <f>IFERROR(INDEX(总课程表!AL:AL,MATCH($A102,总课程表!AL:AL,0)-1)&amp;CHAR(10)&amp;INDEX(总课程表!$A:$A,MATCH($A102,总课程表!AL:AL,0)-1),"")</f>
        <v/>
      </c>
      <c r="AM102" s="49" t="str">
        <f>IFERROR(INDEX(总课程表!AM:AM,MATCH($A102,总课程表!AM:AM,0)-1)&amp;CHAR(10)&amp;INDEX(总课程表!$A:$A,MATCH($A102,总课程表!AM:AM,0)-1),"")</f>
        <v/>
      </c>
      <c r="AN102" s="49" t="str">
        <f>IFERROR(INDEX(总课程表!AN:AN,MATCH($A102,总课程表!AN:AN,0)-1)&amp;CHAR(10)&amp;INDEX(总课程表!$A:$A,MATCH($A102,总课程表!AN:AN,0)-1),"")</f>
        <v/>
      </c>
      <c r="AO102" s="54" t="str">
        <f>IFERROR(INDEX(总课程表!AO:AO,MATCH($A102,总课程表!AO:AO,0)-1)&amp;CHAR(10)&amp;INDEX(总课程表!$A:$A,MATCH($A102,总课程表!AO:AO,0)-1),"")</f>
        <v/>
      </c>
      <c r="AQ102" s="35" t="b">
        <f t="array" aca="1" ref="AQ102" ca="1">SUMPRODUCT((B102:AO102=教师总表0!B102:AO102)*1)=40</f>
        <v>1</v>
      </c>
      <c r="AR102" s="56" t="str">
        <f t="shared" si="3"/>
        <v>赵文佳</v>
      </c>
      <c r="AS102" s="56" t="str">
        <f t="shared" si="3"/>
        <v>赵文佳</v>
      </c>
      <c r="AT102" s="56" t="str">
        <f t="shared" si="3"/>
        <v>赵文佳</v>
      </c>
      <c r="AU102" s="56" t="str">
        <f t="shared" si="3"/>
        <v>赵文佳</v>
      </c>
      <c r="AV102" s="56" t="str">
        <f t="shared" si="3"/>
        <v>赵文佳</v>
      </c>
    </row>
    <row r="103" spans="1:48" ht="22.6" customHeight="1" x14ac:dyDescent="0.15">
      <c r="A103" s="20" t="str">
        <f>教师安排!AI101</f>
        <v>赵正伟</v>
      </c>
      <c r="B103" s="48" t="str">
        <f ca="1">IFERROR(INDEX(总课程表!B:B,MATCH($A103,总课程表!B:B,0)-1)&amp;CHAR(10)&amp;INDEX(总课程表!$A:$A,MATCH($A103,总课程表!B:B,0)-1),"")</f>
        <v>数学
七5</v>
      </c>
      <c r="C103" s="49" t="str">
        <f>IFERROR(INDEX(总课程表!C:C,MATCH($A103,总课程表!C:C,0)-1)&amp;CHAR(10)&amp;INDEX(总课程表!$A:$A,MATCH($A103,总课程表!C:C,0)-1),"")</f>
        <v/>
      </c>
      <c r="D103" s="49" t="str">
        <f>IFERROR(INDEX(总课程表!D:D,MATCH($A103,总课程表!D:D,0)-1)&amp;CHAR(10)&amp;INDEX(总课程表!$A:$A,MATCH($A103,总课程表!D:D,0)-1),"")</f>
        <v/>
      </c>
      <c r="E103" s="50" t="str">
        <f>IFERROR(INDEX(总课程表!E:E,MATCH($A103,总课程表!E:E,0)-1)&amp;CHAR(10)&amp;INDEX(总课程表!$A:$A,MATCH($A103,总课程表!E:E,0)-1),"")</f>
        <v/>
      </c>
      <c r="F103" s="51" t="str">
        <f>IFERROR(INDEX(总课程表!F:F,MATCH($A103,总课程表!F:F,0)-1)&amp;CHAR(10)&amp;INDEX(总课程表!$A:$A,MATCH($A103,总课程表!F:F,0)-1),"")</f>
        <v/>
      </c>
      <c r="G103" s="49" t="str">
        <f>IFERROR(INDEX(总课程表!G:G,MATCH($A103,总课程表!G:G,0)-1)&amp;CHAR(10)&amp;INDEX(总课程表!$A:$A,MATCH($A103,总课程表!G:G,0)-1),"")</f>
        <v/>
      </c>
      <c r="H103" s="49" t="str">
        <f>IFERROR(INDEX(总课程表!H:H,MATCH($A103,总课程表!H:H,0)-1)&amp;CHAR(10)&amp;INDEX(总课程表!$A:$A,MATCH($A103,总课程表!H:H,0)-1),"")</f>
        <v/>
      </c>
      <c r="I103" s="54" t="str">
        <f>IFERROR(INDEX(总课程表!I:I,MATCH($A103,总课程表!I:I,0)-1)&amp;CHAR(10)&amp;INDEX(总课程表!$A:$A,MATCH($A103,总课程表!I:I,0)-1),"")</f>
        <v>安/书
七5</v>
      </c>
      <c r="J103" s="51" t="str">
        <f ca="1">IFERROR(INDEX(总课程表!J:J,MATCH($A103,总课程表!J:J,0)-1)&amp;CHAR(10)&amp;INDEX(总课程表!$A:$A,MATCH($A103,总课程表!J:J,0)-1),"")</f>
        <v/>
      </c>
      <c r="K103" s="49" t="str">
        <f>IFERROR(INDEX(总课程表!K:K,MATCH($A103,总课程表!K:K,0)-1)&amp;CHAR(10)&amp;INDEX(总课程表!$A:$A,MATCH($A103,总课程表!K:K,0)-1),"")</f>
        <v/>
      </c>
      <c r="L103" s="49" t="str">
        <f>IFERROR(INDEX(总课程表!L:L,MATCH($A103,总课程表!L:L,0)-1)&amp;CHAR(10)&amp;INDEX(总课程表!$A:$A,MATCH($A103,总课程表!L:L,0)-1),"")</f>
        <v>数学
七5</v>
      </c>
      <c r="M103" s="50" t="str">
        <f>IFERROR(INDEX(总课程表!M:M,MATCH($A103,总课程表!M:M,0)-1)&amp;CHAR(10)&amp;INDEX(总课程表!$A:$A,MATCH($A103,总课程表!M:M,0)-1),"")</f>
        <v/>
      </c>
      <c r="N103" s="51" t="str">
        <f>IFERROR(INDEX(总课程表!N:N,MATCH($A103,总课程表!N:N,0)-1)&amp;CHAR(10)&amp;INDEX(总课程表!$A:$A,MATCH($A103,总课程表!N:N,0)-1),"")</f>
        <v>综实
七5</v>
      </c>
      <c r="O103" s="49" t="str">
        <f>IFERROR(INDEX(总课程表!O:O,MATCH($A103,总课程表!O:O,0)-1)&amp;CHAR(10)&amp;INDEX(总课程表!$A:$A,MATCH($A103,总课程表!O:O,0)-1),"")</f>
        <v/>
      </c>
      <c r="P103" s="49" t="str">
        <f>IFERROR(INDEX(总课程表!P:P,MATCH($A103,总课程表!P:P,0)-1)&amp;CHAR(10)&amp;INDEX(总课程表!$A:$A,MATCH($A103,总课程表!P:P,0)-1),"")</f>
        <v/>
      </c>
      <c r="Q103" s="54" t="str">
        <f>IFERROR(INDEX(总课程表!Q:Q,MATCH($A103,总课程表!Q:Q,0)-1)&amp;CHAR(10)&amp;INDEX(总课程表!$A:$A,MATCH($A103,总课程表!Q:Q,0)-1),"")</f>
        <v>安/书
七3</v>
      </c>
      <c r="R103" s="51" t="str">
        <f ca="1">IFERROR(INDEX(总课程表!R:R,MATCH($A103,总课程表!R:R,0)-1)&amp;CHAR(10)&amp;INDEX(总课程表!$A:$A,MATCH($A103,总课程表!R:R,0)-1),"")</f>
        <v/>
      </c>
      <c r="S103" s="49" t="str">
        <f>IFERROR(INDEX(总课程表!S:S,MATCH($A103,总课程表!S:S,0)-1)&amp;CHAR(10)&amp;INDEX(总课程表!$A:$A,MATCH($A103,总课程表!S:S,0)-1),"")</f>
        <v>数学
七5</v>
      </c>
      <c r="T103" s="49" t="str">
        <f>IFERROR(INDEX(总课程表!T:T,MATCH($A103,总课程表!T:T,0)-1)&amp;CHAR(10)&amp;INDEX(总课程表!$A:$A,MATCH($A103,总课程表!T:T,0)-1),"")</f>
        <v/>
      </c>
      <c r="U103" s="50" t="str">
        <f>IFERROR(INDEX(总课程表!U:U,MATCH($A103,总课程表!U:U,0)-1)&amp;CHAR(10)&amp;INDEX(总课程表!$A:$A,MATCH($A103,总课程表!U:U,0)-1),"")</f>
        <v/>
      </c>
      <c r="V103" s="51" t="str">
        <f>IFERROR(INDEX(总课程表!V:V,MATCH($A103,总课程表!V:V,0)-1)&amp;CHAR(10)&amp;INDEX(总课程表!$A:$A,MATCH($A103,总课程表!V:V,0)-1),"")</f>
        <v/>
      </c>
      <c r="W103" s="49" t="str">
        <f>IFERROR(INDEX(总课程表!W:W,MATCH($A103,总课程表!W:W,0)-1)&amp;CHAR(10)&amp;INDEX(总课程表!$A:$A,MATCH($A103,总课程表!W:W,0)-1),"")</f>
        <v/>
      </c>
      <c r="X103" s="49" t="str">
        <f t="array" ref="X103">IFERROR(IF(OR(A103=走班课),"选修",INDEX(总课程表!X:X,MATCH($A103,总课程表!X:X,0)-1)&amp;CHAR(10)&amp;INDEX(总课程表!$A:$A,MATCH($A103,总课程表!X:X,0)-1)),"")</f>
        <v>选修</v>
      </c>
      <c r="Y103" s="54" t="str">
        <f>IFERROR(INDEX(总课程表!Y:Y,MATCH($A103,总课程表!Y:Y,0)-1)&amp;CHAR(10)&amp;INDEX(总课程表!$A:$A,MATCH($A103,总课程表!Y:Y,0)-1),"")</f>
        <v>安/书
七2</v>
      </c>
      <c r="Z103" s="51" t="str">
        <f ca="1">IFERROR(INDEX(总课程表!Z:Z,MATCH($A103,总课程表!Z:Z,0)-1)&amp;CHAR(10)&amp;INDEX(总课程表!$A:$A,MATCH($A103,总课程表!Z:Z,0)-1),"")</f>
        <v/>
      </c>
      <c r="AA103" s="49" t="str">
        <f>IFERROR(INDEX(总课程表!AA:AA,MATCH($A103,总课程表!AA:AA,0)-1)&amp;CHAR(10)&amp;INDEX(总课程表!$A:$A,MATCH($A103,总课程表!AA:AA,0)-1),"")</f>
        <v/>
      </c>
      <c r="AB103" s="49" t="str">
        <f>IFERROR(INDEX(总课程表!AB:AB,MATCH($A103,总课程表!AB:AB,0)-1)&amp;CHAR(10)&amp;INDEX(总课程表!$A:$A,MATCH($A103,总课程表!AB:AB,0)-1),"")</f>
        <v/>
      </c>
      <c r="AC103" s="50" t="str">
        <f>IFERROR(INDEX(总课程表!AC:AC,MATCH($A103,总课程表!AC:AC,0)-1)&amp;CHAR(10)&amp;INDEX(总课程表!$A:$A,MATCH($A103,总课程表!AC:AC,0)-1),"")</f>
        <v>数学
七5</v>
      </c>
      <c r="AD103" s="51" t="str">
        <f>IFERROR(INDEX(总课程表!AD:AD,MATCH($A103,总课程表!AD:AD,0)-1)&amp;CHAR(10)&amp;INDEX(总课程表!$A:$A,MATCH($A103,总课程表!AD:AD,0)-1),"")</f>
        <v/>
      </c>
      <c r="AE103" s="49" t="str">
        <f>IFERROR(INDEX(总课程表!AE:AE,MATCH($A103,总课程表!AE:AE,0)-1)&amp;CHAR(10)&amp;INDEX(总课程表!$A:$A,MATCH($A103,总课程表!AE:AE,0)-1),"")</f>
        <v/>
      </c>
      <c r="AF103" s="49" t="str">
        <f>IFERROR(INDEX(总课程表!AF:AF,MATCH($A103,总课程表!AF:AF,0)-1)&amp;CHAR(10)&amp;INDEX(总课程表!$A:$A,MATCH($A103,总课程表!AF:AF,0)-1),"")</f>
        <v/>
      </c>
      <c r="AG103" s="54" t="str">
        <f>IFERROR(INDEX(总课程表!AG:AG,MATCH($A103,总课程表!AG:AG,0)-1)&amp;CHAR(10)&amp;INDEX(总课程表!$A:$A,MATCH($A103,总课程表!AG:AG,0)-1),"")</f>
        <v>安/书
七1</v>
      </c>
      <c r="AH103" s="51" t="str">
        <f ca="1">IFERROR(INDEX(总课程表!AH:AH,MATCH($A103,总课程表!AH:AH,0)-1)&amp;CHAR(10)&amp;INDEX(总课程表!$A:$A,MATCH($A103,总课程表!AH:AH,0)-1),"")</f>
        <v>数学
七5</v>
      </c>
      <c r="AI103" s="49" t="str">
        <f>IFERROR(INDEX(总课程表!AI:AI,MATCH($A103,总课程表!AI:AI,0)-1)&amp;CHAR(10)&amp;INDEX(总课程表!$A:$A,MATCH($A103,总课程表!AI:AI,0)-1),"")</f>
        <v/>
      </c>
      <c r="AJ103" s="49" t="str">
        <f>IFERROR(INDEX(总课程表!AJ:AJ,MATCH($A103,总课程表!AJ:AJ,0)-1)&amp;CHAR(10)&amp;INDEX(总课程表!$A:$A,MATCH($A103,总课程表!AJ:AJ,0)-1),"")</f>
        <v/>
      </c>
      <c r="AK103" s="50" t="str">
        <f>IFERROR(INDEX(总课程表!AK:AK,MATCH($A103,总课程表!AK:AK,0)-1)&amp;CHAR(10)&amp;INDEX(总课程表!$A:$A,MATCH($A103,总课程表!AK:AK,0)-1),"")</f>
        <v/>
      </c>
      <c r="AL103" s="51" t="str">
        <f>IFERROR(INDEX(总课程表!AL:AL,MATCH($A103,总课程表!AL:AL,0)-1)&amp;CHAR(10)&amp;INDEX(总课程表!$A:$A,MATCH($A103,总课程表!AL:AL,0)-1),"")</f>
        <v/>
      </c>
      <c r="AM103" s="49" t="str">
        <f>IFERROR(INDEX(总课程表!AM:AM,MATCH($A103,总课程表!AM:AM,0)-1)&amp;CHAR(10)&amp;INDEX(总课程表!$A:$A,MATCH($A103,总课程表!AM:AM,0)-1),"")</f>
        <v/>
      </c>
      <c r="AN103" s="49" t="str">
        <f>IFERROR(INDEX(总课程表!AN:AN,MATCH($A103,总课程表!AN:AN,0)-1)&amp;CHAR(10)&amp;INDEX(总课程表!$A:$A,MATCH($A103,总课程表!AN:AN,0)-1),"")</f>
        <v/>
      </c>
      <c r="AO103" s="54" t="str">
        <f>IFERROR(INDEX(总课程表!AO:AO,MATCH($A103,总课程表!AO:AO,0)-1)&amp;CHAR(10)&amp;INDEX(总课程表!$A:$A,MATCH($A103,总课程表!AO:AO,0)-1),"")</f>
        <v>安/书
七4</v>
      </c>
      <c r="AQ103" s="35" t="b">
        <f t="array" aca="1" ref="AQ103" ca="1">SUMPRODUCT((B103:AO103=教师总表0!B103:AO103)*1)=40</f>
        <v>1</v>
      </c>
      <c r="AR103" s="56" t="str">
        <f t="shared" si="3"/>
        <v>赵正伟</v>
      </c>
      <c r="AS103" s="56" t="str">
        <f t="shared" si="3"/>
        <v>赵正伟</v>
      </c>
      <c r="AT103" s="56" t="str">
        <f t="shared" si="3"/>
        <v>赵正伟</v>
      </c>
      <c r="AU103" s="56" t="str">
        <f t="shared" si="3"/>
        <v>赵正伟</v>
      </c>
      <c r="AV103" s="56" t="str">
        <f t="shared" si="3"/>
        <v>赵正伟</v>
      </c>
    </row>
    <row r="104" spans="1:48" ht="22.6" customHeight="1" x14ac:dyDescent="0.15">
      <c r="A104" s="20" t="str">
        <f>教师安排!AI102</f>
        <v>仲羚</v>
      </c>
      <c r="B104" s="48" t="str">
        <f ca="1">IFERROR(INDEX(总课程表!B:B,MATCH($A104,总课程表!B:B,0)-1)&amp;CHAR(10)&amp;INDEX(总课程表!$A:$A,MATCH($A104,总课程表!B:B,0)-1),"")</f>
        <v/>
      </c>
      <c r="C104" s="49" t="str">
        <f>IFERROR(INDEX(总课程表!C:C,MATCH($A104,总课程表!C:C,0)-1)&amp;CHAR(10)&amp;INDEX(总课程表!$A:$A,MATCH($A104,总课程表!C:C,0)-1),"")</f>
        <v>政治
八8</v>
      </c>
      <c r="D104" s="49" t="str">
        <f>IFERROR(INDEX(总课程表!D:D,MATCH($A104,总课程表!D:D,0)-1)&amp;CHAR(10)&amp;INDEX(总课程表!$A:$A,MATCH($A104,总课程表!D:D,0)-1),"")</f>
        <v/>
      </c>
      <c r="E104" s="50" t="str">
        <f>IFERROR(INDEX(总课程表!E:E,MATCH($A104,总课程表!E:E,0)-1)&amp;CHAR(10)&amp;INDEX(总课程表!$A:$A,MATCH($A104,总课程表!E:E,0)-1),"")</f>
        <v/>
      </c>
      <c r="F104" s="51" t="str">
        <f>IFERROR(INDEX(总课程表!F:F,MATCH($A104,总课程表!F:F,0)-1)&amp;CHAR(10)&amp;INDEX(总课程表!$A:$A,MATCH($A104,总课程表!F:F,0)-1),"")</f>
        <v>政治
九4</v>
      </c>
      <c r="G104" s="49" t="str">
        <f>IFERROR(INDEX(总课程表!G:G,MATCH($A104,总课程表!G:G,0)-1)&amp;CHAR(10)&amp;INDEX(总课程表!$A:$A,MATCH($A104,总课程表!G:G,0)-1),"")</f>
        <v/>
      </c>
      <c r="H104" s="49" t="str">
        <f>IFERROR(INDEX(总课程表!H:H,MATCH($A104,总课程表!H:H,0)-1)&amp;CHAR(10)&amp;INDEX(总课程表!$A:$A,MATCH($A104,总课程表!H:H,0)-1),"")</f>
        <v/>
      </c>
      <c r="I104" s="54" t="str">
        <f>IFERROR(INDEX(总课程表!I:I,MATCH($A104,总课程表!I:I,0)-1)&amp;CHAR(10)&amp;INDEX(总课程表!$A:$A,MATCH($A104,总课程表!I:I,0)-1),"")</f>
        <v>民族
七8</v>
      </c>
      <c r="J104" s="51" t="str">
        <f ca="1">IFERROR(INDEX(总课程表!J:J,MATCH($A104,总课程表!J:J,0)-1)&amp;CHAR(10)&amp;INDEX(总课程表!$A:$A,MATCH($A104,总课程表!J:J,0)-1),"")</f>
        <v/>
      </c>
      <c r="K104" s="49" t="str">
        <f>IFERROR(INDEX(总课程表!K:K,MATCH($A104,总课程表!K:K,0)-1)&amp;CHAR(10)&amp;INDEX(总课程表!$A:$A,MATCH($A104,总课程表!K:K,0)-1),"")</f>
        <v/>
      </c>
      <c r="L104" s="49" t="str">
        <f>IFERROR(INDEX(总课程表!L:L,MATCH($A104,总课程表!L:L,0)-1)&amp;CHAR(10)&amp;INDEX(总课程表!$A:$A,MATCH($A104,总课程表!L:L,0)-1),"")</f>
        <v/>
      </c>
      <c r="M104" s="50" t="str">
        <f>IFERROR(INDEX(总课程表!M:M,MATCH($A104,总课程表!M:M,0)-1)&amp;CHAR(10)&amp;INDEX(总课程表!$A:$A,MATCH($A104,总课程表!M:M,0)-1),"")</f>
        <v/>
      </c>
      <c r="N104" s="51" t="str">
        <f>IFERROR(INDEX(总课程表!N:N,MATCH($A104,总课程表!N:N,0)-1)&amp;CHAR(10)&amp;INDEX(总课程表!$A:$A,MATCH($A104,总课程表!N:N,0)-1),"")</f>
        <v>政治
八5</v>
      </c>
      <c r="O104" s="49" t="str">
        <f>IFERROR(INDEX(总课程表!O:O,MATCH($A104,总课程表!O:O,0)-1)&amp;CHAR(10)&amp;INDEX(总课程表!$A:$A,MATCH($A104,总课程表!O:O,0)-1),"")</f>
        <v/>
      </c>
      <c r="P104" s="49" t="str">
        <f>IFERROR(INDEX(总课程表!P:P,MATCH($A104,总课程表!P:P,0)-1)&amp;CHAR(10)&amp;INDEX(总课程表!$A:$A,MATCH($A104,总课程表!P:P,0)-1),"")</f>
        <v>地校2
九5</v>
      </c>
      <c r="Q104" s="54" t="str">
        <f>IFERROR(INDEX(总课程表!Q:Q,MATCH($A104,总课程表!Q:Q,0)-1)&amp;CHAR(10)&amp;INDEX(总课程表!$A:$A,MATCH($A104,总课程表!Q:Q,0)-1),"")</f>
        <v/>
      </c>
      <c r="R104" s="51" t="str">
        <f ca="1">IFERROR(INDEX(总课程表!R:R,MATCH($A104,总课程表!R:R,0)-1)&amp;CHAR(10)&amp;INDEX(总课程表!$A:$A,MATCH($A104,总课程表!R:R,0)-1),"")</f>
        <v/>
      </c>
      <c r="S104" s="49" t="str">
        <f>IFERROR(INDEX(总课程表!S:S,MATCH($A104,总课程表!S:S,0)-1)&amp;CHAR(10)&amp;INDEX(总课程表!$A:$A,MATCH($A104,总课程表!S:S,0)-1),"")</f>
        <v/>
      </c>
      <c r="T104" s="49" t="str">
        <f>IFERROR(INDEX(总课程表!T:T,MATCH($A104,总课程表!T:T,0)-1)&amp;CHAR(10)&amp;INDEX(总课程表!$A:$A,MATCH($A104,总课程表!T:T,0)-1),"")</f>
        <v/>
      </c>
      <c r="U104" s="50" t="str">
        <f>IFERROR(INDEX(总课程表!U:U,MATCH($A104,总课程表!U:U,0)-1)&amp;CHAR(10)&amp;INDEX(总课程表!$A:$A,MATCH($A104,总课程表!U:U,0)-1),"")</f>
        <v/>
      </c>
      <c r="V104" s="51" t="str">
        <f>IFERROR(INDEX(总课程表!V:V,MATCH($A104,总课程表!V:V,0)-1)&amp;CHAR(10)&amp;INDEX(总课程表!$A:$A,MATCH($A104,总课程表!V:V,0)-1),"")</f>
        <v/>
      </c>
      <c r="W104" s="49" t="str">
        <f>IFERROR(INDEX(总课程表!W:W,MATCH($A104,总课程表!W:W,0)-1)&amp;CHAR(10)&amp;INDEX(总课程表!$A:$A,MATCH($A104,总课程表!W:W,0)-1),"")</f>
        <v/>
      </c>
      <c r="X104" s="49" t="str">
        <f t="array" ref="X104">IFERROR(IF(OR(A104=走班课),"选修",INDEX(总课程表!X:X,MATCH($A104,总课程表!X:X,0)-1)&amp;CHAR(10)&amp;INDEX(总课程表!$A:$A,MATCH($A104,总课程表!X:X,0)-1)),"")</f>
        <v>地校2
九4</v>
      </c>
      <c r="Y104" s="54" t="str">
        <f>IFERROR(INDEX(总课程表!Y:Y,MATCH($A104,总课程表!Y:Y,0)-1)&amp;CHAR(10)&amp;INDEX(总课程表!$A:$A,MATCH($A104,总课程表!Y:Y,0)-1),"")</f>
        <v/>
      </c>
      <c r="Z104" s="51" t="str">
        <f ca="1">IFERROR(INDEX(总课程表!Z:Z,MATCH($A104,总课程表!Z:Z,0)-1)&amp;CHAR(10)&amp;INDEX(总课程表!$A:$A,MATCH($A104,总课程表!Z:Z,0)-1),"")</f>
        <v/>
      </c>
      <c r="AA104" s="49" t="str">
        <f>IFERROR(INDEX(总课程表!AA:AA,MATCH($A104,总课程表!AA:AA,0)-1)&amp;CHAR(10)&amp;INDEX(总课程表!$A:$A,MATCH($A104,总课程表!AA:AA,0)-1),"")</f>
        <v/>
      </c>
      <c r="AB104" s="49" t="str">
        <f>IFERROR(INDEX(总课程表!AB:AB,MATCH($A104,总课程表!AB:AB,0)-1)&amp;CHAR(10)&amp;INDEX(总课程表!$A:$A,MATCH($A104,总课程表!AB:AB,0)-1),"")</f>
        <v>政治
九5</v>
      </c>
      <c r="AC104" s="50" t="str">
        <f>IFERROR(INDEX(总课程表!AC:AC,MATCH($A104,总课程表!AC:AC,0)-1)&amp;CHAR(10)&amp;INDEX(总课程表!$A:$A,MATCH($A104,总课程表!AC:AC,0)-1),"")</f>
        <v/>
      </c>
      <c r="AD104" s="51" t="str">
        <f>IFERROR(INDEX(总课程表!AD:AD,MATCH($A104,总课程表!AD:AD,0)-1)&amp;CHAR(10)&amp;INDEX(总课程表!$A:$A,MATCH($A104,总课程表!AD:AD,0)-1),"")</f>
        <v>政治
九4</v>
      </c>
      <c r="AE104" s="49" t="str">
        <f>IFERROR(INDEX(总课程表!AE:AE,MATCH($A104,总课程表!AE:AE,0)-1)&amp;CHAR(10)&amp;INDEX(总课程表!$A:$A,MATCH($A104,总课程表!AE:AE,0)-1),"")</f>
        <v/>
      </c>
      <c r="AF104" s="49" t="str">
        <f>IFERROR(INDEX(总课程表!AF:AF,MATCH($A104,总课程表!AF:AF,0)-1)&amp;CHAR(10)&amp;INDEX(总课程表!$A:$A,MATCH($A104,总课程表!AF:AF,0)-1),"")</f>
        <v>政治
八8</v>
      </c>
      <c r="AG104" s="54" t="str">
        <f>IFERROR(INDEX(总课程表!AG:AG,MATCH($A104,总课程表!AG:AG,0)-1)&amp;CHAR(10)&amp;INDEX(总课程表!$A:$A,MATCH($A104,总课程表!AG:AG,0)-1),"")</f>
        <v>民族
七5</v>
      </c>
      <c r="AH104" s="51" t="str">
        <f ca="1">IFERROR(INDEX(总课程表!AH:AH,MATCH($A104,总课程表!AH:AH,0)-1)&amp;CHAR(10)&amp;INDEX(总课程表!$A:$A,MATCH($A104,总课程表!AH:AH,0)-1),"")</f>
        <v/>
      </c>
      <c r="AI104" s="49" t="str">
        <f>IFERROR(INDEX(总课程表!AI:AI,MATCH($A104,总课程表!AI:AI,0)-1)&amp;CHAR(10)&amp;INDEX(总课程表!$A:$A,MATCH($A104,总课程表!AI:AI,0)-1),"")</f>
        <v/>
      </c>
      <c r="AJ104" s="49" t="str">
        <f>IFERROR(INDEX(总课程表!AJ:AJ,MATCH($A104,总课程表!AJ:AJ,0)-1)&amp;CHAR(10)&amp;INDEX(总课程表!$A:$A,MATCH($A104,总课程表!AJ:AJ,0)-1),"")</f>
        <v/>
      </c>
      <c r="AK104" s="50" t="str">
        <f>IFERROR(INDEX(总课程表!AK:AK,MATCH($A104,总课程表!AK:AK,0)-1)&amp;CHAR(10)&amp;INDEX(总课程表!$A:$A,MATCH($A104,总课程表!AK:AK,0)-1),"")</f>
        <v/>
      </c>
      <c r="AL104" s="51" t="str">
        <f>IFERROR(INDEX(总课程表!AL:AL,MATCH($A104,总课程表!AL:AL,0)-1)&amp;CHAR(10)&amp;INDEX(总课程表!$A:$A,MATCH($A104,总课程表!AL:AL,0)-1),"")</f>
        <v>政治
八5</v>
      </c>
      <c r="AM104" s="49" t="str">
        <f>IFERROR(INDEX(总课程表!AM:AM,MATCH($A104,总课程表!AM:AM,0)-1)&amp;CHAR(10)&amp;INDEX(总课程表!$A:$A,MATCH($A104,总课程表!AM:AM,0)-1),"")</f>
        <v/>
      </c>
      <c r="AN104" s="49" t="str">
        <f>IFERROR(INDEX(总课程表!AN:AN,MATCH($A104,总课程表!AN:AN,0)-1)&amp;CHAR(10)&amp;INDEX(总课程表!$A:$A,MATCH($A104,总课程表!AN:AN,0)-1),"")</f>
        <v>政治
九5</v>
      </c>
      <c r="AO104" s="54" t="str">
        <f>IFERROR(INDEX(总课程表!AO:AO,MATCH($A104,总课程表!AO:AO,0)-1)&amp;CHAR(10)&amp;INDEX(总课程表!$A:$A,MATCH($A104,总课程表!AO:AO,0)-1),"")</f>
        <v/>
      </c>
      <c r="AQ104" s="35" t="b">
        <f t="array" aca="1" ref="AQ104" ca="1">SUMPRODUCT((B104:AO104=教师总表0!B104:AO104)*1)=40</f>
        <v>1</v>
      </c>
      <c r="AR104" s="56" t="str">
        <f t="shared" si="3"/>
        <v>仲羚</v>
      </c>
      <c r="AS104" s="56" t="str">
        <f t="shared" si="3"/>
        <v>仲羚</v>
      </c>
      <c r="AT104" s="56" t="str">
        <f t="shared" si="3"/>
        <v>仲羚</v>
      </c>
      <c r="AU104" s="56" t="str">
        <f t="shared" si="3"/>
        <v>仲羚</v>
      </c>
      <c r="AV104" s="56" t="str">
        <f t="shared" si="3"/>
        <v>仲羚</v>
      </c>
    </row>
    <row r="105" spans="1:48" ht="22.6" customHeight="1" x14ac:dyDescent="0.15">
      <c r="A105" s="20" t="str">
        <f>教师安排!AI103</f>
        <v>周春霞</v>
      </c>
      <c r="B105" s="48" t="str">
        <f ca="1">IFERROR(INDEX(总课程表!B:B,MATCH($A105,总课程表!B:B,0)-1)&amp;CHAR(10)&amp;INDEX(总课程表!$A:$A,MATCH($A105,总课程表!B:B,0)-1),"")</f>
        <v/>
      </c>
      <c r="C105" s="49" t="str">
        <f>IFERROR(INDEX(总课程表!C:C,MATCH($A105,总课程表!C:C,0)-1)&amp;CHAR(10)&amp;INDEX(总课程表!$A:$A,MATCH($A105,总课程表!C:C,0)-1),"")</f>
        <v/>
      </c>
      <c r="D105" s="49" t="str">
        <f>IFERROR(INDEX(总课程表!D:D,MATCH($A105,总课程表!D:D,0)-1)&amp;CHAR(10)&amp;INDEX(总课程表!$A:$A,MATCH($A105,总课程表!D:D,0)-1),"")</f>
        <v>体育
七8</v>
      </c>
      <c r="E105" s="50" t="str">
        <f>IFERROR(INDEX(总课程表!E:E,MATCH($A105,总课程表!E:E,0)-1)&amp;CHAR(10)&amp;INDEX(总课程表!$A:$A,MATCH($A105,总课程表!E:E,0)-1),"")</f>
        <v/>
      </c>
      <c r="F105" s="51" t="str">
        <f>IFERROR(INDEX(总课程表!F:F,MATCH($A105,总课程表!F:F,0)-1)&amp;CHAR(10)&amp;INDEX(总课程表!$A:$A,MATCH($A105,总课程表!F:F,0)-1),"")</f>
        <v>体育
七7</v>
      </c>
      <c r="G105" s="49" t="str">
        <f>IFERROR(INDEX(总课程表!G:G,MATCH($A105,总课程表!G:G,0)-1)&amp;CHAR(10)&amp;INDEX(总课程表!$A:$A,MATCH($A105,总课程表!G:G,0)-1),"")</f>
        <v/>
      </c>
      <c r="H105" s="49" t="str">
        <f>IFERROR(INDEX(总课程表!H:H,MATCH($A105,总课程表!H:H,0)-1)&amp;CHAR(10)&amp;INDEX(总课程表!$A:$A,MATCH($A105,总课程表!H:H,0)-1),"")</f>
        <v/>
      </c>
      <c r="I105" s="54" t="str">
        <f>IFERROR(INDEX(总课程表!I:I,MATCH($A105,总课程表!I:I,0)-1)&amp;CHAR(10)&amp;INDEX(总课程表!$A:$A,MATCH($A105,总课程表!I:I,0)-1),"")</f>
        <v/>
      </c>
      <c r="J105" s="51" t="str">
        <f ca="1">IFERROR(INDEX(总课程表!J:J,MATCH($A105,总课程表!J:J,0)-1)&amp;CHAR(10)&amp;INDEX(总课程表!$A:$A,MATCH($A105,总课程表!J:J,0)-1),"")</f>
        <v/>
      </c>
      <c r="K105" s="49" t="str">
        <f>IFERROR(INDEX(总课程表!K:K,MATCH($A105,总课程表!K:K,0)-1)&amp;CHAR(10)&amp;INDEX(总课程表!$A:$A,MATCH($A105,总课程表!K:K,0)-1),"")</f>
        <v/>
      </c>
      <c r="L105" s="49" t="str">
        <f>IFERROR(INDEX(总课程表!L:L,MATCH($A105,总课程表!L:L,0)-1)&amp;CHAR(10)&amp;INDEX(总课程表!$A:$A,MATCH($A105,总课程表!L:L,0)-1),"")</f>
        <v/>
      </c>
      <c r="M105" s="50" t="str">
        <f>IFERROR(INDEX(总课程表!M:M,MATCH($A105,总课程表!M:M,0)-1)&amp;CHAR(10)&amp;INDEX(总课程表!$A:$A,MATCH($A105,总课程表!M:M,0)-1),"")</f>
        <v/>
      </c>
      <c r="N105" s="51" t="str">
        <f>IFERROR(INDEX(总课程表!N:N,MATCH($A105,总课程表!N:N,0)-1)&amp;CHAR(10)&amp;INDEX(总课程表!$A:$A,MATCH($A105,总课程表!N:N,0)-1),"")</f>
        <v/>
      </c>
      <c r="O105" s="49" t="str">
        <f>IFERROR(INDEX(总课程表!O:O,MATCH($A105,总课程表!O:O,0)-1)&amp;CHAR(10)&amp;INDEX(总课程表!$A:$A,MATCH($A105,总课程表!O:O,0)-1),"")</f>
        <v/>
      </c>
      <c r="P105" s="49" t="str">
        <f>IFERROR(INDEX(总课程表!P:P,MATCH($A105,总课程表!P:P,0)-1)&amp;CHAR(10)&amp;INDEX(总课程表!$A:$A,MATCH($A105,总课程表!P:P,0)-1),"")</f>
        <v/>
      </c>
      <c r="Q105" s="54" t="str">
        <f>IFERROR(INDEX(总课程表!Q:Q,MATCH($A105,总课程表!Q:Q,0)-1)&amp;CHAR(10)&amp;INDEX(总课程表!$A:$A,MATCH($A105,总课程表!Q:Q,0)-1),"")</f>
        <v/>
      </c>
      <c r="R105" s="51" t="str">
        <f ca="1">IFERROR(INDEX(总课程表!R:R,MATCH($A105,总课程表!R:R,0)-1)&amp;CHAR(10)&amp;INDEX(总课程表!$A:$A,MATCH($A105,总课程表!R:R,0)-1),"")</f>
        <v/>
      </c>
      <c r="S105" s="49" t="str">
        <f>IFERROR(INDEX(总课程表!S:S,MATCH($A105,总课程表!S:S,0)-1)&amp;CHAR(10)&amp;INDEX(总课程表!$A:$A,MATCH($A105,总课程表!S:S,0)-1),"")</f>
        <v/>
      </c>
      <c r="T105" s="49" t="str">
        <f>IFERROR(INDEX(总课程表!T:T,MATCH($A105,总课程表!T:T,0)-1)&amp;CHAR(10)&amp;INDEX(总课程表!$A:$A,MATCH($A105,总课程表!T:T,0)-1),"")</f>
        <v/>
      </c>
      <c r="U105" s="50" t="str">
        <f>IFERROR(INDEX(总课程表!U:U,MATCH($A105,总课程表!U:U,0)-1)&amp;CHAR(10)&amp;INDEX(总课程表!$A:$A,MATCH($A105,总课程表!U:U,0)-1),"")</f>
        <v/>
      </c>
      <c r="V105" s="51" t="str">
        <f>IFERROR(INDEX(总课程表!V:V,MATCH($A105,总课程表!V:V,0)-1)&amp;CHAR(10)&amp;INDEX(总课程表!$A:$A,MATCH($A105,总课程表!V:V,0)-1),"")</f>
        <v/>
      </c>
      <c r="W105" s="49" t="str">
        <f>IFERROR(INDEX(总课程表!W:W,MATCH($A105,总课程表!W:W,0)-1)&amp;CHAR(10)&amp;INDEX(总课程表!$A:$A,MATCH($A105,总课程表!W:W,0)-1),"")</f>
        <v>班会
七8</v>
      </c>
      <c r="X105" s="49" t="str">
        <f t="array" ref="X105">IFERROR(IF(OR(A105=走班课),"选修",INDEX(总课程表!X:X,MATCH($A105,总课程表!X:X,0)-1)&amp;CHAR(10)&amp;INDEX(总课程表!$A:$A,MATCH($A105,总课程表!X:X,0)-1)),"")</f>
        <v/>
      </c>
      <c r="Y105" s="54" t="str">
        <f>IFERROR(INDEX(总课程表!Y:Y,MATCH($A105,总课程表!Y:Y,0)-1)&amp;CHAR(10)&amp;INDEX(总课程表!$A:$A,MATCH($A105,总课程表!Y:Y,0)-1),"")</f>
        <v/>
      </c>
      <c r="Z105" s="51" t="str">
        <f ca="1">IFERROR(INDEX(总课程表!Z:Z,MATCH($A105,总课程表!Z:Z,0)-1)&amp;CHAR(10)&amp;INDEX(总课程表!$A:$A,MATCH($A105,总课程表!Z:Z,0)-1),"")</f>
        <v/>
      </c>
      <c r="AA105" s="49" t="str">
        <f>IFERROR(INDEX(总课程表!AA:AA,MATCH($A105,总课程表!AA:AA,0)-1)&amp;CHAR(10)&amp;INDEX(总课程表!$A:$A,MATCH($A105,总课程表!AA:AA,0)-1),"")</f>
        <v>体育
七7</v>
      </c>
      <c r="AB105" s="49" t="str">
        <f>IFERROR(INDEX(总课程表!AB:AB,MATCH($A105,总课程表!AB:AB,0)-1)&amp;CHAR(10)&amp;INDEX(总课程表!$A:$A,MATCH($A105,总课程表!AB:AB,0)-1),"")</f>
        <v>体育
七8</v>
      </c>
      <c r="AC105" s="50" t="str">
        <f>IFERROR(INDEX(总课程表!AC:AC,MATCH($A105,总课程表!AC:AC,0)-1)&amp;CHAR(10)&amp;INDEX(总课程表!$A:$A,MATCH($A105,总课程表!AC:AC,0)-1),"")</f>
        <v/>
      </c>
      <c r="AD105" s="51" t="str">
        <f>IFERROR(INDEX(总课程表!AD:AD,MATCH($A105,总课程表!AD:AD,0)-1)&amp;CHAR(10)&amp;INDEX(总课程表!$A:$A,MATCH($A105,总课程表!AD:AD,0)-1),"")</f>
        <v/>
      </c>
      <c r="AE105" s="49" t="str">
        <f>IFERROR(INDEX(总课程表!AE:AE,MATCH($A105,总课程表!AE:AE,0)-1)&amp;CHAR(10)&amp;INDEX(总课程表!$A:$A,MATCH($A105,总课程表!AE:AE,0)-1),"")</f>
        <v/>
      </c>
      <c r="AF105" s="49" t="str">
        <f>IFERROR(INDEX(总课程表!AF:AF,MATCH($A105,总课程表!AF:AF,0)-1)&amp;CHAR(10)&amp;INDEX(总课程表!$A:$A,MATCH($A105,总课程表!AF:AF,0)-1),"")</f>
        <v>健康
七8</v>
      </c>
      <c r="AG105" s="54" t="str">
        <f>IFERROR(INDEX(总课程表!AG:AG,MATCH($A105,总课程表!AG:AG,0)-1)&amp;CHAR(10)&amp;INDEX(总课程表!$A:$A,MATCH($A105,总课程表!AG:AG,0)-1),"")</f>
        <v/>
      </c>
      <c r="AH105" s="51" t="str">
        <f ca="1">IFERROR(INDEX(总课程表!AH:AH,MATCH($A105,总课程表!AH:AH,0)-1)&amp;CHAR(10)&amp;INDEX(总课程表!$A:$A,MATCH($A105,总课程表!AH:AH,0)-1),"")</f>
        <v/>
      </c>
      <c r="AI105" s="49" t="str">
        <f>IFERROR(INDEX(总课程表!AI:AI,MATCH($A105,总课程表!AI:AI,0)-1)&amp;CHAR(10)&amp;INDEX(总课程表!$A:$A,MATCH($A105,总课程表!AI:AI,0)-1),"")</f>
        <v>体育
七7</v>
      </c>
      <c r="AJ105" s="49" t="str">
        <f>IFERROR(INDEX(总课程表!AJ:AJ,MATCH($A105,总课程表!AJ:AJ,0)-1)&amp;CHAR(10)&amp;INDEX(总课程表!$A:$A,MATCH($A105,总课程表!AJ:AJ,0)-1),"")</f>
        <v/>
      </c>
      <c r="AK105" s="50" t="str">
        <f>IFERROR(INDEX(总课程表!AK:AK,MATCH($A105,总课程表!AK:AK,0)-1)&amp;CHAR(10)&amp;INDEX(总课程表!$A:$A,MATCH($A105,总课程表!AK:AK,0)-1),"")</f>
        <v/>
      </c>
      <c r="AL105" s="51" t="str">
        <f>IFERROR(INDEX(总课程表!AL:AL,MATCH($A105,总课程表!AL:AL,0)-1)&amp;CHAR(10)&amp;INDEX(总课程表!$A:$A,MATCH($A105,总课程表!AL:AL,0)-1),"")</f>
        <v/>
      </c>
      <c r="AM105" s="49" t="str">
        <f>IFERROR(INDEX(总课程表!AM:AM,MATCH($A105,总课程表!AM:AM,0)-1)&amp;CHAR(10)&amp;INDEX(总课程表!$A:$A,MATCH($A105,总课程表!AM:AM,0)-1),"")</f>
        <v>体育
七8</v>
      </c>
      <c r="AN105" s="49" t="str">
        <f>IFERROR(INDEX(总课程表!AN:AN,MATCH($A105,总课程表!AN:AN,0)-1)&amp;CHAR(10)&amp;INDEX(总课程表!$A:$A,MATCH($A105,总课程表!AN:AN,0)-1),"")</f>
        <v/>
      </c>
      <c r="AO105" s="54" t="str">
        <f>IFERROR(INDEX(总课程表!AO:AO,MATCH($A105,总课程表!AO:AO,0)-1)&amp;CHAR(10)&amp;INDEX(总课程表!$A:$A,MATCH($A105,总课程表!AO:AO,0)-1),"")</f>
        <v/>
      </c>
      <c r="AQ105" s="35" t="b">
        <f t="array" aca="1" ref="AQ105" ca="1">SUMPRODUCT((B105:AO105=教师总表0!B105:AO105)*1)=40</f>
        <v>1</v>
      </c>
      <c r="AR105" s="56" t="str">
        <f t="shared" si="3"/>
        <v>周春霞</v>
      </c>
      <c r="AS105" s="56" t="str">
        <f t="shared" si="3"/>
        <v>周春霞</v>
      </c>
      <c r="AT105" s="56" t="str">
        <f t="shared" si="3"/>
        <v>周春霞</v>
      </c>
      <c r="AU105" s="56" t="str">
        <f t="shared" si="3"/>
        <v>周春霞</v>
      </c>
      <c r="AV105" s="56" t="str">
        <f t="shared" si="3"/>
        <v>周春霞</v>
      </c>
    </row>
    <row r="106" spans="1:48" ht="22.6" customHeight="1" x14ac:dyDescent="0.15">
      <c r="A106" s="20" t="str">
        <f>教师安排!AI104</f>
        <v>周洁</v>
      </c>
      <c r="B106" s="48" t="str">
        <f ca="1">IFERROR(INDEX(总课程表!B:B,MATCH($A106,总课程表!B:B,0)-1)&amp;CHAR(10)&amp;INDEX(总课程表!$A:$A,MATCH($A106,总课程表!B:B,0)-1),"")</f>
        <v>语文
八4</v>
      </c>
      <c r="C106" s="49" t="str">
        <f>IFERROR(INDEX(总课程表!C:C,MATCH($A106,总课程表!C:C,0)-1)&amp;CHAR(10)&amp;INDEX(总课程表!$A:$A,MATCH($A106,总课程表!C:C,0)-1),"")</f>
        <v/>
      </c>
      <c r="D106" s="49" t="str">
        <f>IFERROR(INDEX(总课程表!D:D,MATCH($A106,总课程表!D:D,0)-1)&amp;CHAR(10)&amp;INDEX(总课程表!$A:$A,MATCH($A106,总课程表!D:D,0)-1),"")</f>
        <v/>
      </c>
      <c r="E106" s="50" t="str">
        <f>IFERROR(INDEX(总课程表!E:E,MATCH($A106,总课程表!E:E,0)-1)&amp;CHAR(10)&amp;INDEX(总课程表!$A:$A,MATCH($A106,总课程表!E:E,0)-1),"")</f>
        <v/>
      </c>
      <c r="F106" s="51" t="str">
        <f>IFERROR(INDEX(总课程表!F:F,MATCH($A106,总课程表!F:F,0)-1)&amp;CHAR(10)&amp;INDEX(总课程表!$A:$A,MATCH($A106,总课程表!F:F,0)-1),"")</f>
        <v/>
      </c>
      <c r="G106" s="49" t="str">
        <f>IFERROR(INDEX(总课程表!G:G,MATCH($A106,总课程表!G:G,0)-1)&amp;CHAR(10)&amp;INDEX(总课程表!$A:$A,MATCH($A106,总课程表!G:G,0)-1),"")</f>
        <v>语文
八6</v>
      </c>
      <c r="H106" s="49" t="str">
        <f>IFERROR(INDEX(总课程表!H:H,MATCH($A106,总课程表!H:H,0)-1)&amp;CHAR(10)&amp;INDEX(总课程表!$A:$A,MATCH($A106,总课程表!H:H,0)-1),"")</f>
        <v/>
      </c>
      <c r="I106" s="54" t="str">
        <f>IFERROR(INDEX(总课程表!I:I,MATCH($A106,总课程表!I:I,0)-1)&amp;CHAR(10)&amp;INDEX(总课程表!$A:$A,MATCH($A106,总课程表!I:I,0)-1),"")</f>
        <v/>
      </c>
      <c r="J106" s="51" t="str">
        <f ca="1">IFERROR(INDEX(总课程表!J:J,MATCH($A106,总课程表!J:J,0)-1)&amp;CHAR(10)&amp;INDEX(总课程表!$A:$A,MATCH($A106,总课程表!J:J,0)-1),"")</f>
        <v>语文
八6</v>
      </c>
      <c r="K106" s="49" t="str">
        <f>IFERROR(INDEX(总课程表!K:K,MATCH($A106,总课程表!K:K,0)-1)&amp;CHAR(10)&amp;INDEX(总课程表!$A:$A,MATCH($A106,总课程表!K:K,0)-1),"")</f>
        <v/>
      </c>
      <c r="L106" s="49" t="str">
        <f>IFERROR(INDEX(总课程表!L:L,MATCH($A106,总课程表!L:L,0)-1)&amp;CHAR(10)&amp;INDEX(总课程表!$A:$A,MATCH($A106,总课程表!L:L,0)-1),"")</f>
        <v/>
      </c>
      <c r="M106" s="50" t="str">
        <f>IFERROR(INDEX(总课程表!M:M,MATCH($A106,总课程表!M:M,0)-1)&amp;CHAR(10)&amp;INDEX(总课程表!$A:$A,MATCH($A106,总课程表!M:M,0)-1),"")</f>
        <v/>
      </c>
      <c r="N106" s="51" t="str">
        <f>IFERROR(INDEX(总课程表!N:N,MATCH($A106,总课程表!N:N,0)-1)&amp;CHAR(10)&amp;INDEX(总课程表!$A:$A,MATCH($A106,总课程表!N:N,0)-1),"")</f>
        <v>语文
八4</v>
      </c>
      <c r="O106" s="49" t="str">
        <f>IFERROR(INDEX(总课程表!O:O,MATCH($A106,总课程表!O:O,0)-1)&amp;CHAR(10)&amp;INDEX(总课程表!$A:$A,MATCH($A106,总课程表!O:O,0)-1),"")</f>
        <v/>
      </c>
      <c r="P106" s="49" t="str">
        <f>IFERROR(INDEX(总课程表!P:P,MATCH($A106,总课程表!P:P,0)-1)&amp;CHAR(10)&amp;INDEX(总课程表!$A:$A,MATCH($A106,总课程表!P:P,0)-1),"")</f>
        <v/>
      </c>
      <c r="Q106" s="54" t="str">
        <f>IFERROR(INDEX(总课程表!Q:Q,MATCH($A106,总课程表!Q:Q,0)-1)&amp;CHAR(10)&amp;INDEX(总课程表!$A:$A,MATCH($A106,总课程表!Q:Q,0)-1),"")</f>
        <v/>
      </c>
      <c r="R106" s="51" t="str">
        <f ca="1">IFERROR(INDEX(总课程表!R:R,MATCH($A106,总课程表!R:R,0)-1)&amp;CHAR(10)&amp;INDEX(总课程表!$A:$A,MATCH($A106,总课程表!R:R,0)-1),"")</f>
        <v>语文
八6</v>
      </c>
      <c r="S106" s="49" t="str">
        <f>IFERROR(INDEX(总课程表!S:S,MATCH($A106,总课程表!S:S,0)-1)&amp;CHAR(10)&amp;INDEX(总课程表!$A:$A,MATCH($A106,总课程表!S:S,0)-1),"")</f>
        <v>语文
八4</v>
      </c>
      <c r="T106" s="49" t="str">
        <f>IFERROR(INDEX(总课程表!T:T,MATCH($A106,总课程表!T:T,0)-1)&amp;CHAR(10)&amp;INDEX(总课程表!$A:$A,MATCH($A106,总课程表!T:T,0)-1),"")</f>
        <v/>
      </c>
      <c r="U106" s="50" t="str">
        <f>IFERROR(INDEX(总课程表!U:U,MATCH($A106,总课程表!U:U,0)-1)&amp;CHAR(10)&amp;INDEX(总课程表!$A:$A,MATCH($A106,总课程表!U:U,0)-1),"")</f>
        <v/>
      </c>
      <c r="V106" s="51" t="str">
        <f>IFERROR(INDEX(总课程表!V:V,MATCH($A106,总课程表!V:V,0)-1)&amp;CHAR(10)&amp;INDEX(总课程表!$A:$A,MATCH($A106,总课程表!V:V,0)-1),"")</f>
        <v/>
      </c>
      <c r="W106" s="49" t="str">
        <f>IFERROR(INDEX(总课程表!W:W,MATCH($A106,总课程表!W:W,0)-1)&amp;CHAR(10)&amp;INDEX(总课程表!$A:$A,MATCH($A106,总课程表!W:W,0)-1),"")</f>
        <v/>
      </c>
      <c r="X106" s="49" t="str">
        <f t="array" ref="X106">IFERROR(IF(OR(A106=走班课),"选修",INDEX(总课程表!X:X,MATCH($A106,总课程表!X:X,0)-1)&amp;CHAR(10)&amp;INDEX(总课程表!$A:$A,MATCH($A106,总课程表!X:X,0)-1)),"")</f>
        <v/>
      </c>
      <c r="Y106" s="54" t="str">
        <f>IFERROR(INDEX(总课程表!Y:Y,MATCH($A106,总课程表!Y:Y,0)-1)&amp;CHAR(10)&amp;INDEX(总课程表!$A:$A,MATCH($A106,总课程表!Y:Y,0)-1),"")</f>
        <v/>
      </c>
      <c r="Z106" s="51" t="str">
        <f ca="1">IFERROR(INDEX(总课程表!Z:Z,MATCH($A106,总课程表!Z:Z,0)-1)&amp;CHAR(10)&amp;INDEX(总课程表!$A:$A,MATCH($A106,总课程表!Z:Z,0)-1),"")</f>
        <v/>
      </c>
      <c r="AA106" s="49" t="str">
        <f>IFERROR(INDEX(总课程表!AA:AA,MATCH($A106,总课程表!AA:AA,0)-1)&amp;CHAR(10)&amp;INDEX(总课程表!$A:$A,MATCH($A106,总课程表!AA:AA,0)-1),"")</f>
        <v>语文
八6</v>
      </c>
      <c r="AB106" s="49" t="str">
        <f>IFERROR(INDEX(总课程表!AB:AB,MATCH($A106,总课程表!AB:AB,0)-1)&amp;CHAR(10)&amp;INDEX(总课程表!$A:$A,MATCH($A106,总课程表!AB:AB,0)-1),"")</f>
        <v>语文
八4</v>
      </c>
      <c r="AC106" s="50" t="str">
        <f>IFERROR(INDEX(总课程表!AC:AC,MATCH($A106,总课程表!AC:AC,0)-1)&amp;CHAR(10)&amp;INDEX(总课程表!$A:$A,MATCH($A106,总课程表!AC:AC,0)-1),"")</f>
        <v/>
      </c>
      <c r="AD106" s="51" t="str">
        <f>IFERROR(INDEX(总课程表!AD:AD,MATCH($A106,总课程表!AD:AD,0)-1)&amp;CHAR(10)&amp;INDEX(总课程表!$A:$A,MATCH($A106,总课程表!AD:AD,0)-1),"")</f>
        <v/>
      </c>
      <c r="AE106" s="49" t="str">
        <f>IFERROR(INDEX(总课程表!AE:AE,MATCH($A106,总课程表!AE:AE,0)-1)&amp;CHAR(10)&amp;INDEX(总课程表!$A:$A,MATCH($A106,总课程表!AE:AE,0)-1),"")</f>
        <v/>
      </c>
      <c r="AF106" s="49" t="str">
        <f>IFERROR(INDEX(总课程表!AF:AF,MATCH($A106,总课程表!AF:AF,0)-1)&amp;CHAR(10)&amp;INDEX(总课程表!$A:$A,MATCH($A106,总课程表!AF:AF,0)-1),"")</f>
        <v/>
      </c>
      <c r="AG106" s="54" t="str">
        <f>IFERROR(INDEX(总课程表!AG:AG,MATCH($A106,总课程表!AG:AG,0)-1)&amp;CHAR(10)&amp;INDEX(总课程表!$A:$A,MATCH($A106,总课程表!AG:AG,0)-1),"")</f>
        <v/>
      </c>
      <c r="AH106" s="51" t="str">
        <f ca="1">IFERROR(INDEX(总课程表!AH:AH,MATCH($A106,总课程表!AH:AH,0)-1)&amp;CHAR(10)&amp;INDEX(总课程表!$A:$A,MATCH($A106,总课程表!AH:AH,0)-1),"")</f>
        <v/>
      </c>
      <c r="AI106" s="49" t="str">
        <f>IFERROR(INDEX(总课程表!AI:AI,MATCH($A106,总课程表!AI:AI,0)-1)&amp;CHAR(10)&amp;INDEX(总课程表!$A:$A,MATCH($A106,总课程表!AI:AI,0)-1),"")</f>
        <v>语文
八4</v>
      </c>
      <c r="AJ106" s="49" t="str">
        <f>IFERROR(INDEX(总课程表!AJ:AJ,MATCH($A106,总课程表!AJ:AJ,0)-1)&amp;CHAR(10)&amp;INDEX(总课程表!$A:$A,MATCH($A106,总课程表!AJ:AJ,0)-1),"")</f>
        <v/>
      </c>
      <c r="AK106" s="50" t="str">
        <f>IFERROR(INDEX(总课程表!AK:AK,MATCH($A106,总课程表!AK:AK,0)-1)&amp;CHAR(10)&amp;INDEX(总课程表!$A:$A,MATCH($A106,总课程表!AK:AK,0)-1),"")</f>
        <v/>
      </c>
      <c r="AL106" s="51" t="str">
        <f>IFERROR(INDEX(总课程表!AL:AL,MATCH($A106,总课程表!AL:AL,0)-1)&amp;CHAR(10)&amp;INDEX(总课程表!$A:$A,MATCH($A106,总课程表!AL:AL,0)-1),"")</f>
        <v/>
      </c>
      <c r="AM106" s="49" t="str">
        <f>IFERROR(INDEX(总课程表!AM:AM,MATCH($A106,总课程表!AM:AM,0)-1)&amp;CHAR(10)&amp;INDEX(总课程表!$A:$A,MATCH($A106,总课程表!AM:AM,0)-1),"")</f>
        <v/>
      </c>
      <c r="AN106" s="49" t="str">
        <f>IFERROR(INDEX(总课程表!AN:AN,MATCH($A106,总课程表!AN:AN,0)-1)&amp;CHAR(10)&amp;INDEX(总课程表!$A:$A,MATCH($A106,总课程表!AN:AN,0)-1),"")</f>
        <v>语文
八6</v>
      </c>
      <c r="AO106" s="54" t="str">
        <f>IFERROR(INDEX(总课程表!AO:AO,MATCH($A106,总课程表!AO:AO,0)-1)&amp;CHAR(10)&amp;INDEX(总课程表!$A:$A,MATCH($A106,总课程表!AO:AO,0)-1),"")</f>
        <v/>
      </c>
      <c r="AQ106" s="35" t="b">
        <f t="array" aca="1" ref="AQ106" ca="1">SUMPRODUCT((B106:AO106=教师总表0!B106:AO106)*1)=40</f>
        <v>1</v>
      </c>
      <c r="AR106" s="56" t="str">
        <f t="shared" si="3"/>
        <v>周洁</v>
      </c>
      <c r="AS106" s="56" t="str">
        <f t="shared" si="3"/>
        <v>周洁</v>
      </c>
      <c r="AT106" s="56" t="str">
        <f t="shared" si="3"/>
        <v>周洁</v>
      </c>
      <c r="AU106" s="56" t="str">
        <f t="shared" si="3"/>
        <v>周洁</v>
      </c>
      <c r="AV106" s="56" t="str">
        <f t="shared" si="3"/>
        <v>周洁</v>
      </c>
    </row>
    <row r="107" spans="1:48" ht="22.6" customHeight="1" x14ac:dyDescent="0.15">
      <c r="A107" s="20" t="str">
        <f>教师安排!AI105</f>
        <v>周茹玉</v>
      </c>
      <c r="B107" s="48" t="str">
        <f ca="1">IFERROR(INDEX(总课程表!B:B,MATCH($A107,总课程表!B:B,0)-1)&amp;CHAR(10)&amp;INDEX(总课程表!$A:$A,MATCH($A107,总课程表!B:B,0)-1),"")</f>
        <v>综实1
九3</v>
      </c>
      <c r="C107" s="49" t="str">
        <f>IFERROR(INDEX(总课程表!C:C,MATCH($A107,总课程表!C:C,0)-1)&amp;CHAR(10)&amp;INDEX(总课程表!$A:$A,MATCH($A107,总课程表!C:C,0)-1),"")</f>
        <v/>
      </c>
      <c r="D107" s="49" t="str">
        <f>IFERROR(INDEX(总课程表!D:D,MATCH($A107,总课程表!D:D,0)-1)&amp;CHAR(10)&amp;INDEX(总课程表!$A:$A,MATCH($A107,总课程表!D:D,0)-1),"")</f>
        <v/>
      </c>
      <c r="E107" s="50" t="str">
        <f>IFERROR(INDEX(总课程表!E:E,MATCH($A107,总课程表!E:E,0)-1)&amp;CHAR(10)&amp;INDEX(总课程表!$A:$A,MATCH($A107,总课程表!E:E,0)-1),"")</f>
        <v/>
      </c>
      <c r="F107" s="51" t="str">
        <f>IFERROR(INDEX(总课程表!F:F,MATCH($A107,总课程表!F:F,0)-1)&amp;CHAR(10)&amp;INDEX(总课程表!$A:$A,MATCH($A107,总课程表!F:F,0)-1),"")</f>
        <v>物理
九5</v>
      </c>
      <c r="G107" s="49" t="str">
        <f>IFERROR(INDEX(总课程表!G:G,MATCH($A107,总课程表!G:G,0)-1)&amp;CHAR(10)&amp;INDEX(总课程表!$A:$A,MATCH($A107,总课程表!G:G,0)-1),"")</f>
        <v/>
      </c>
      <c r="H107" s="49" t="str">
        <f>IFERROR(INDEX(总课程表!H:H,MATCH($A107,总课程表!H:H,0)-1)&amp;CHAR(10)&amp;INDEX(总课程表!$A:$A,MATCH($A107,总课程表!H:H,0)-1),"")</f>
        <v/>
      </c>
      <c r="I107" s="54" t="str">
        <f>IFERROR(INDEX(总课程表!I:I,MATCH($A107,总课程表!I:I,0)-1)&amp;CHAR(10)&amp;INDEX(总课程表!$A:$A,MATCH($A107,总课程表!I:I,0)-1),"")</f>
        <v/>
      </c>
      <c r="J107" s="51" t="str">
        <f ca="1">IFERROR(INDEX(总课程表!J:J,MATCH($A107,总课程表!J:J,0)-1)&amp;CHAR(10)&amp;INDEX(总课程表!$A:$A,MATCH($A107,总课程表!J:J,0)-1),"")</f>
        <v/>
      </c>
      <c r="K107" s="49" t="str">
        <f>IFERROR(INDEX(总课程表!K:K,MATCH($A107,总课程表!K:K,0)-1)&amp;CHAR(10)&amp;INDEX(总课程表!$A:$A,MATCH($A107,总课程表!K:K,0)-1),"")</f>
        <v/>
      </c>
      <c r="L107" s="49" t="str">
        <f>IFERROR(INDEX(总课程表!L:L,MATCH($A107,总课程表!L:L,0)-1)&amp;CHAR(10)&amp;INDEX(总课程表!$A:$A,MATCH($A107,总课程表!L:L,0)-1),"")</f>
        <v/>
      </c>
      <c r="M107" s="50" t="str">
        <f>IFERROR(INDEX(总课程表!M:M,MATCH($A107,总课程表!M:M,0)-1)&amp;CHAR(10)&amp;INDEX(总课程表!$A:$A,MATCH($A107,总课程表!M:M,0)-1),"")</f>
        <v>综实1
九5</v>
      </c>
      <c r="N107" s="51" t="str">
        <f>IFERROR(INDEX(总课程表!N:N,MATCH($A107,总课程表!N:N,0)-1)&amp;CHAR(10)&amp;INDEX(总课程表!$A:$A,MATCH($A107,总课程表!N:N,0)-1),"")</f>
        <v>物理
九3</v>
      </c>
      <c r="O107" s="49" t="str">
        <f>IFERROR(INDEX(总课程表!O:O,MATCH($A107,总课程表!O:O,0)-1)&amp;CHAR(10)&amp;INDEX(总课程表!$A:$A,MATCH($A107,总课程表!O:O,0)-1),"")</f>
        <v/>
      </c>
      <c r="P107" s="49" t="str">
        <f>IFERROR(INDEX(总课程表!P:P,MATCH($A107,总课程表!P:P,0)-1)&amp;CHAR(10)&amp;INDEX(总课程表!$A:$A,MATCH($A107,总课程表!P:P,0)-1),"")</f>
        <v/>
      </c>
      <c r="Q107" s="54" t="str">
        <f>IFERROR(INDEX(总课程表!Q:Q,MATCH($A107,总课程表!Q:Q,0)-1)&amp;CHAR(10)&amp;INDEX(总课程表!$A:$A,MATCH($A107,总课程表!Q:Q,0)-1),"")</f>
        <v/>
      </c>
      <c r="R107" s="51" t="str">
        <f ca="1">IFERROR(INDEX(总课程表!R:R,MATCH($A107,总课程表!R:R,0)-1)&amp;CHAR(10)&amp;INDEX(总课程表!$A:$A,MATCH($A107,总课程表!R:R,0)-1),"")</f>
        <v/>
      </c>
      <c r="S107" s="49" t="str">
        <f>IFERROR(INDEX(总课程表!S:S,MATCH($A107,总课程表!S:S,0)-1)&amp;CHAR(10)&amp;INDEX(总课程表!$A:$A,MATCH($A107,总课程表!S:S,0)-1),"")</f>
        <v/>
      </c>
      <c r="T107" s="49" t="str">
        <f>IFERROR(INDEX(总课程表!T:T,MATCH($A107,总课程表!T:T,0)-1)&amp;CHAR(10)&amp;INDEX(总课程表!$A:$A,MATCH($A107,总课程表!T:T,0)-1),"")</f>
        <v/>
      </c>
      <c r="U107" s="50" t="str">
        <f>IFERROR(INDEX(总课程表!U:U,MATCH($A107,总课程表!U:U,0)-1)&amp;CHAR(10)&amp;INDEX(总课程表!$A:$A,MATCH($A107,总课程表!U:U,0)-1),"")</f>
        <v/>
      </c>
      <c r="V107" s="51" t="str">
        <f>IFERROR(INDEX(总课程表!V:V,MATCH($A107,总课程表!V:V,0)-1)&amp;CHAR(10)&amp;INDEX(总课程表!$A:$A,MATCH($A107,总课程表!V:V,0)-1),"")</f>
        <v/>
      </c>
      <c r="W107" s="49" t="str">
        <f>IFERROR(INDEX(总课程表!W:W,MATCH($A107,总课程表!W:W,0)-1)&amp;CHAR(10)&amp;INDEX(总课程表!$A:$A,MATCH($A107,总课程表!W:W,0)-1),"")</f>
        <v>班会
九3</v>
      </c>
      <c r="X107" s="49" t="str">
        <f t="array" ref="X107">IFERROR(IF(OR(A107=走班课),"选修",INDEX(总课程表!X:X,MATCH($A107,总课程表!X:X,0)-1)&amp;CHAR(10)&amp;INDEX(总课程表!$A:$A,MATCH($A107,总课程表!X:X,0)-1)),"")</f>
        <v/>
      </c>
      <c r="Y107" s="54" t="str">
        <f>IFERROR(INDEX(总课程表!Y:Y,MATCH($A107,总课程表!Y:Y,0)-1)&amp;CHAR(10)&amp;INDEX(总课程表!$A:$A,MATCH($A107,总课程表!Y:Y,0)-1),"")</f>
        <v/>
      </c>
      <c r="Z107" s="51" t="str">
        <f ca="1">IFERROR(INDEX(总课程表!Z:Z,MATCH($A107,总课程表!Z:Z,0)-1)&amp;CHAR(10)&amp;INDEX(总课程表!$A:$A,MATCH($A107,总课程表!Z:Z,0)-1),"")</f>
        <v>物理
九3</v>
      </c>
      <c r="AA107" s="49" t="str">
        <f>IFERROR(INDEX(总课程表!AA:AA,MATCH($A107,总课程表!AA:AA,0)-1)&amp;CHAR(10)&amp;INDEX(总课程表!$A:$A,MATCH($A107,总课程表!AA:AA,0)-1),"")</f>
        <v>物理
九5</v>
      </c>
      <c r="AB107" s="49" t="str">
        <f>IFERROR(INDEX(总课程表!AB:AB,MATCH($A107,总课程表!AB:AB,0)-1)&amp;CHAR(10)&amp;INDEX(总课程表!$A:$A,MATCH($A107,总课程表!AB:AB,0)-1),"")</f>
        <v/>
      </c>
      <c r="AC107" s="50" t="str">
        <f>IFERROR(INDEX(总课程表!AC:AC,MATCH($A107,总课程表!AC:AC,0)-1)&amp;CHAR(10)&amp;INDEX(总课程表!$A:$A,MATCH($A107,总课程表!AC:AC,0)-1),"")</f>
        <v/>
      </c>
      <c r="AD107" s="51" t="str">
        <f>IFERROR(INDEX(总课程表!AD:AD,MATCH($A107,总课程表!AD:AD,0)-1)&amp;CHAR(10)&amp;INDEX(总课程表!$A:$A,MATCH($A107,总课程表!AD:AD,0)-1),"")</f>
        <v/>
      </c>
      <c r="AE107" s="49" t="str">
        <f>IFERROR(INDEX(总课程表!AE:AE,MATCH($A107,总课程表!AE:AE,0)-1)&amp;CHAR(10)&amp;INDEX(总课程表!$A:$A,MATCH($A107,总课程表!AE:AE,0)-1),"")</f>
        <v/>
      </c>
      <c r="AF107" s="49" t="str">
        <f>IFERROR(INDEX(总课程表!AF:AF,MATCH($A107,总课程表!AF:AF,0)-1)&amp;CHAR(10)&amp;INDEX(总课程表!$A:$A,MATCH($A107,总课程表!AF:AF,0)-1),"")</f>
        <v/>
      </c>
      <c r="AG107" s="54" t="str">
        <f>IFERROR(INDEX(总课程表!AG:AG,MATCH($A107,总课程表!AG:AG,0)-1)&amp;CHAR(10)&amp;INDEX(总课程表!$A:$A,MATCH($A107,总课程表!AG:AG,0)-1),"")</f>
        <v/>
      </c>
      <c r="AH107" s="51" t="str">
        <f ca="1">IFERROR(INDEX(总课程表!AH:AH,MATCH($A107,总课程表!AH:AH,0)-1)&amp;CHAR(10)&amp;INDEX(总课程表!$A:$A,MATCH($A107,总课程表!AH:AH,0)-1),"")</f>
        <v>物理
九5</v>
      </c>
      <c r="AI107" s="49" t="str">
        <f>IFERROR(INDEX(总课程表!AI:AI,MATCH($A107,总课程表!AI:AI,0)-1)&amp;CHAR(10)&amp;INDEX(总课程表!$A:$A,MATCH($A107,总课程表!AI:AI,0)-1),"")</f>
        <v/>
      </c>
      <c r="AJ107" s="49" t="str">
        <f>IFERROR(INDEX(总课程表!AJ:AJ,MATCH($A107,总课程表!AJ:AJ,0)-1)&amp;CHAR(10)&amp;INDEX(总课程表!$A:$A,MATCH($A107,总课程表!AJ:AJ,0)-1),"")</f>
        <v/>
      </c>
      <c r="AK107" s="50" t="str">
        <f>IFERROR(INDEX(总课程表!AK:AK,MATCH($A107,总课程表!AK:AK,0)-1)&amp;CHAR(10)&amp;INDEX(总课程表!$A:$A,MATCH($A107,总课程表!AK:AK,0)-1),"")</f>
        <v/>
      </c>
      <c r="AL107" s="51" t="str">
        <f>IFERROR(INDEX(总课程表!AL:AL,MATCH($A107,总课程表!AL:AL,0)-1)&amp;CHAR(10)&amp;INDEX(总课程表!$A:$A,MATCH($A107,总课程表!AL:AL,0)-1),"")</f>
        <v/>
      </c>
      <c r="AM107" s="49" t="str">
        <f>IFERROR(INDEX(总课程表!AM:AM,MATCH($A107,总课程表!AM:AM,0)-1)&amp;CHAR(10)&amp;INDEX(总课程表!$A:$A,MATCH($A107,总课程表!AM:AM,0)-1),"")</f>
        <v>物理
九3</v>
      </c>
      <c r="AN107" s="49" t="str">
        <f>IFERROR(INDEX(总课程表!AN:AN,MATCH($A107,总课程表!AN:AN,0)-1)&amp;CHAR(10)&amp;INDEX(总课程表!$A:$A,MATCH($A107,总课程表!AN:AN,0)-1),"")</f>
        <v/>
      </c>
      <c r="AO107" s="54" t="str">
        <f>IFERROR(INDEX(总课程表!AO:AO,MATCH($A107,总课程表!AO:AO,0)-1)&amp;CHAR(10)&amp;INDEX(总课程表!$A:$A,MATCH($A107,总课程表!AO:AO,0)-1),"")</f>
        <v/>
      </c>
      <c r="AQ107" s="35" t="b">
        <f t="array" aca="1" ref="AQ107" ca="1">SUMPRODUCT((B107:AO107=教师总表0!B107:AO107)*1)=40</f>
        <v>1</v>
      </c>
      <c r="AR107" s="56" t="str">
        <f t="shared" si="3"/>
        <v>周茹玉</v>
      </c>
      <c r="AS107" s="56" t="str">
        <f t="shared" si="3"/>
        <v>周茹玉</v>
      </c>
      <c r="AT107" s="56" t="str">
        <f t="shared" si="3"/>
        <v>周茹玉</v>
      </c>
      <c r="AU107" s="56" t="str">
        <f t="shared" si="3"/>
        <v>周茹玉</v>
      </c>
      <c r="AV107" s="56" t="str">
        <f t="shared" si="3"/>
        <v>周茹玉</v>
      </c>
    </row>
    <row r="108" spans="1:48" ht="22.6" customHeight="1" x14ac:dyDescent="0.15">
      <c r="A108" s="20" t="str">
        <f>教师安排!AI106</f>
        <v>周卫东</v>
      </c>
      <c r="B108" s="48" t="str">
        <f ca="1">IFERROR(INDEX(总课程表!B:B,MATCH($A108,总课程表!B:B,0)-1)&amp;CHAR(10)&amp;INDEX(总课程表!$A:$A,MATCH($A108,总课程表!B:B,0)-1),"")</f>
        <v/>
      </c>
      <c r="C108" s="49" t="str">
        <f>IFERROR(INDEX(总课程表!C:C,MATCH($A108,总课程表!C:C,0)-1)&amp;CHAR(10)&amp;INDEX(总课程表!$A:$A,MATCH($A108,总课程表!C:C,0)-1),"")</f>
        <v/>
      </c>
      <c r="D108" s="49" t="str">
        <f>IFERROR(INDEX(总课程表!D:D,MATCH($A108,总课程表!D:D,0)-1)&amp;CHAR(10)&amp;INDEX(总课程表!$A:$A,MATCH($A108,总课程表!D:D,0)-1),"")</f>
        <v/>
      </c>
      <c r="E108" s="50" t="str">
        <f>IFERROR(INDEX(总课程表!E:E,MATCH($A108,总课程表!E:E,0)-1)&amp;CHAR(10)&amp;INDEX(总课程表!$A:$A,MATCH($A108,总课程表!E:E,0)-1),"")</f>
        <v/>
      </c>
      <c r="F108" s="51" t="str">
        <f>IFERROR(INDEX(总课程表!F:F,MATCH($A108,总课程表!F:F,0)-1)&amp;CHAR(10)&amp;INDEX(总课程表!$A:$A,MATCH($A108,总课程表!F:F,0)-1),"")</f>
        <v/>
      </c>
      <c r="G108" s="49" t="str">
        <f>IFERROR(INDEX(总课程表!G:G,MATCH($A108,总课程表!G:G,0)-1)&amp;CHAR(10)&amp;INDEX(总课程表!$A:$A,MATCH($A108,总课程表!G:G,0)-1),"")</f>
        <v>语文
七10</v>
      </c>
      <c r="H108" s="49" t="str">
        <f>IFERROR(INDEX(总课程表!H:H,MATCH($A108,总课程表!H:H,0)-1)&amp;CHAR(10)&amp;INDEX(总课程表!$A:$A,MATCH($A108,总课程表!H:H,0)-1),"")</f>
        <v/>
      </c>
      <c r="I108" s="54" t="str">
        <f>IFERROR(INDEX(总课程表!I:I,MATCH($A108,总课程表!I:I,0)-1)&amp;CHAR(10)&amp;INDEX(总课程表!$A:$A,MATCH($A108,总课程表!I:I,0)-1),"")</f>
        <v/>
      </c>
      <c r="J108" s="51" t="str">
        <f ca="1">IFERROR(INDEX(总课程表!J:J,MATCH($A108,总课程表!J:J,0)-1)&amp;CHAR(10)&amp;INDEX(总课程表!$A:$A,MATCH($A108,总课程表!J:J,0)-1),"")</f>
        <v>语文
七10</v>
      </c>
      <c r="K108" s="49" t="str">
        <f>IFERROR(INDEX(总课程表!K:K,MATCH($A108,总课程表!K:K,0)-1)&amp;CHAR(10)&amp;INDEX(总课程表!$A:$A,MATCH($A108,总课程表!K:K,0)-1),"")</f>
        <v/>
      </c>
      <c r="L108" s="49" t="str">
        <f>IFERROR(INDEX(总课程表!L:L,MATCH($A108,总课程表!L:L,0)-1)&amp;CHAR(10)&amp;INDEX(总课程表!$A:$A,MATCH($A108,总课程表!L:L,0)-1),"")</f>
        <v/>
      </c>
      <c r="M108" s="50" t="str">
        <f>IFERROR(INDEX(总课程表!M:M,MATCH($A108,总课程表!M:M,0)-1)&amp;CHAR(10)&amp;INDEX(总课程表!$A:$A,MATCH($A108,总课程表!M:M,0)-1),"")</f>
        <v/>
      </c>
      <c r="N108" s="51" t="str">
        <f>IFERROR(INDEX(总课程表!N:N,MATCH($A108,总课程表!N:N,0)-1)&amp;CHAR(10)&amp;INDEX(总课程表!$A:$A,MATCH($A108,总课程表!N:N,0)-1),"")</f>
        <v/>
      </c>
      <c r="O108" s="49" t="str">
        <f>IFERROR(INDEX(总课程表!O:O,MATCH($A108,总课程表!O:O,0)-1)&amp;CHAR(10)&amp;INDEX(总课程表!$A:$A,MATCH($A108,总课程表!O:O,0)-1),"")</f>
        <v/>
      </c>
      <c r="P108" s="49" t="str">
        <f>IFERROR(INDEX(总课程表!P:P,MATCH($A108,总课程表!P:P,0)-1)&amp;CHAR(10)&amp;INDEX(总课程表!$A:$A,MATCH($A108,总课程表!P:P,0)-1),"")</f>
        <v/>
      </c>
      <c r="Q108" s="54" t="str">
        <f>IFERROR(INDEX(总课程表!Q:Q,MATCH($A108,总课程表!Q:Q,0)-1)&amp;CHAR(10)&amp;INDEX(总课程表!$A:$A,MATCH($A108,总课程表!Q:Q,0)-1),"")</f>
        <v/>
      </c>
      <c r="R108" s="51" t="str">
        <f ca="1">IFERROR(INDEX(总课程表!R:R,MATCH($A108,总课程表!R:R,0)-1)&amp;CHAR(10)&amp;INDEX(总课程表!$A:$A,MATCH($A108,总课程表!R:R,0)-1),"")</f>
        <v/>
      </c>
      <c r="S108" s="49" t="str">
        <f>IFERROR(INDEX(总课程表!S:S,MATCH($A108,总课程表!S:S,0)-1)&amp;CHAR(10)&amp;INDEX(总课程表!$A:$A,MATCH($A108,总课程表!S:S,0)-1),"")</f>
        <v>语文
七10</v>
      </c>
      <c r="T108" s="49" t="str">
        <f>IFERROR(INDEX(总课程表!T:T,MATCH($A108,总课程表!T:T,0)-1)&amp;CHAR(10)&amp;INDEX(总课程表!$A:$A,MATCH($A108,总课程表!T:T,0)-1),"")</f>
        <v/>
      </c>
      <c r="U108" s="50" t="str">
        <f>IFERROR(INDEX(总课程表!U:U,MATCH($A108,总课程表!U:U,0)-1)&amp;CHAR(10)&amp;INDEX(总课程表!$A:$A,MATCH($A108,总课程表!U:U,0)-1),"")</f>
        <v/>
      </c>
      <c r="V108" s="51" t="str">
        <f>IFERROR(INDEX(总课程表!V:V,MATCH($A108,总课程表!V:V,0)-1)&amp;CHAR(10)&amp;INDEX(总课程表!$A:$A,MATCH($A108,总课程表!V:V,0)-1),"")</f>
        <v/>
      </c>
      <c r="W108" s="49" t="str">
        <f>IFERROR(INDEX(总课程表!W:W,MATCH($A108,总课程表!W:W,0)-1)&amp;CHAR(10)&amp;INDEX(总课程表!$A:$A,MATCH($A108,总课程表!W:W,0)-1),"")</f>
        <v/>
      </c>
      <c r="X108" s="49" t="str">
        <f t="array" ref="X108">IFERROR(IF(OR(A108=走班课),"选修",INDEX(总课程表!X:X,MATCH($A108,总课程表!X:X,0)-1)&amp;CHAR(10)&amp;INDEX(总课程表!$A:$A,MATCH($A108,总课程表!X:X,0)-1)),"")</f>
        <v/>
      </c>
      <c r="Y108" s="54" t="str">
        <f>IFERROR(INDEX(总课程表!Y:Y,MATCH($A108,总课程表!Y:Y,0)-1)&amp;CHAR(10)&amp;INDEX(总课程表!$A:$A,MATCH($A108,总课程表!Y:Y,0)-1),"")</f>
        <v/>
      </c>
      <c r="Z108" s="51" t="str">
        <f ca="1">IFERROR(INDEX(总课程表!Z:Z,MATCH($A108,总课程表!Z:Z,0)-1)&amp;CHAR(10)&amp;INDEX(总课程表!$A:$A,MATCH($A108,总课程表!Z:Z,0)-1),"")</f>
        <v>语文
七10</v>
      </c>
      <c r="AA108" s="49" t="str">
        <f>IFERROR(INDEX(总课程表!AA:AA,MATCH($A108,总课程表!AA:AA,0)-1)&amp;CHAR(10)&amp;INDEX(总课程表!$A:$A,MATCH($A108,总课程表!AA:AA,0)-1),"")</f>
        <v/>
      </c>
      <c r="AB108" s="49" t="str">
        <f>IFERROR(INDEX(总课程表!AB:AB,MATCH($A108,总课程表!AB:AB,0)-1)&amp;CHAR(10)&amp;INDEX(总课程表!$A:$A,MATCH($A108,总课程表!AB:AB,0)-1),"")</f>
        <v/>
      </c>
      <c r="AC108" s="50" t="str">
        <f>IFERROR(INDEX(总课程表!AC:AC,MATCH($A108,总课程表!AC:AC,0)-1)&amp;CHAR(10)&amp;INDEX(总课程表!$A:$A,MATCH($A108,总课程表!AC:AC,0)-1),"")</f>
        <v/>
      </c>
      <c r="AD108" s="51" t="str">
        <f>IFERROR(INDEX(总课程表!AD:AD,MATCH($A108,总课程表!AD:AD,0)-1)&amp;CHAR(10)&amp;INDEX(总课程表!$A:$A,MATCH($A108,总课程表!AD:AD,0)-1),"")</f>
        <v/>
      </c>
      <c r="AE108" s="49" t="str">
        <f>IFERROR(INDEX(总课程表!AE:AE,MATCH($A108,总课程表!AE:AE,0)-1)&amp;CHAR(10)&amp;INDEX(总课程表!$A:$A,MATCH($A108,总课程表!AE:AE,0)-1),"")</f>
        <v/>
      </c>
      <c r="AF108" s="49" t="str">
        <f>IFERROR(INDEX(总课程表!AF:AF,MATCH($A108,总课程表!AF:AF,0)-1)&amp;CHAR(10)&amp;INDEX(总课程表!$A:$A,MATCH($A108,总课程表!AF:AF,0)-1),"")</f>
        <v/>
      </c>
      <c r="AG108" s="54" t="str">
        <f>IFERROR(INDEX(总课程表!AG:AG,MATCH($A108,总课程表!AG:AG,0)-1)&amp;CHAR(10)&amp;INDEX(总课程表!$A:$A,MATCH($A108,总课程表!AG:AG,0)-1),"")</f>
        <v/>
      </c>
      <c r="AH108" s="51" t="str">
        <f ca="1">IFERROR(INDEX(总课程表!AH:AH,MATCH($A108,总课程表!AH:AH,0)-1)&amp;CHAR(10)&amp;INDEX(总课程表!$A:$A,MATCH($A108,总课程表!AH:AH,0)-1),"")</f>
        <v/>
      </c>
      <c r="AI108" s="49" t="str">
        <f>IFERROR(INDEX(总课程表!AI:AI,MATCH($A108,总课程表!AI:AI,0)-1)&amp;CHAR(10)&amp;INDEX(总课程表!$A:$A,MATCH($A108,总课程表!AI:AI,0)-1),"")</f>
        <v/>
      </c>
      <c r="AJ108" s="49" t="str">
        <f>IFERROR(INDEX(总课程表!AJ:AJ,MATCH($A108,总课程表!AJ:AJ,0)-1)&amp;CHAR(10)&amp;INDEX(总课程表!$A:$A,MATCH($A108,总课程表!AJ:AJ,0)-1),"")</f>
        <v/>
      </c>
      <c r="AK108" s="50" t="str">
        <f>IFERROR(INDEX(总课程表!AK:AK,MATCH($A108,总课程表!AK:AK,0)-1)&amp;CHAR(10)&amp;INDEX(总课程表!$A:$A,MATCH($A108,总课程表!AK:AK,0)-1),"")</f>
        <v/>
      </c>
      <c r="AL108" s="51" t="str">
        <f>IFERROR(INDEX(总课程表!AL:AL,MATCH($A108,总课程表!AL:AL,0)-1)&amp;CHAR(10)&amp;INDEX(总课程表!$A:$A,MATCH($A108,总课程表!AL:AL,0)-1),"")</f>
        <v>语文
七10</v>
      </c>
      <c r="AM108" s="49" t="str">
        <f>IFERROR(INDEX(总课程表!AM:AM,MATCH($A108,总课程表!AM:AM,0)-1)&amp;CHAR(10)&amp;INDEX(总课程表!$A:$A,MATCH($A108,总课程表!AM:AM,0)-1),"")</f>
        <v/>
      </c>
      <c r="AN108" s="49" t="str">
        <f>IFERROR(INDEX(总课程表!AN:AN,MATCH($A108,总课程表!AN:AN,0)-1)&amp;CHAR(10)&amp;INDEX(总课程表!$A:$A,MATCH($A108,总课程表!AN:AN,0)-1),"")</f>
        <v/>
      </c>
      <c r="AO108" s="54" t="str">
        <f>IFERROR(INDEX(总课程表!AO:AO,MATCH($A108,总课程表!AO:AO,0)-1)&amp;CHAR(10)&amp;INDEX(总课程表!$A:$A,MATCH($A108,总课程表!AO:AO,0)-1),"")</f>
        <v/>
      </c>
      <c r="AQ108" s="35" t="b">
        <f t="array" aca="1" ref="AQ108" ca="1">SUMPRODUCT((B108:AO108=教师总表0!B108:AO108)*1)=40</f>
        <v>1</v>
      </c>
      <c r="AR108" s="56" t="str">
        <f t="shared" si="3"/>
        <v>周卫东</v>
      </c>
      <c r="AS108" s="56" t="str">
        <f t="shared" si="3"/>
        <v>周卫东</v>
      </c>
      <c r="AT108" s="56" t="str">
        <f t="shared" si="3"/>
        <v>周卫东</v>
      </c>
      <c r="AU108" s="56" t="str">
        <f t="shared" si="3"/>
        <v>周卫东</v>
      </c>
      <c r="AV108" s="56" t="str">
        <f t="shared" si="3"/>
        <v>周卫东</v>
      </c>
    </row>
    <row r="109" spans="1:48" ht="22.6" customHeight="1" x14ac:dyDescent="0.15">
      <c r="A109" s="20" t="str">
        <f>教师安排!AI107</f>
        <v>周小莉</v>
      </c>
      <c r="B109" s="48" t="str">
        <f ca="1">IFERROR(INDEX(总课程表!B:B,MATCH($A109,总课程表!B:B,0)-1)&amp;CHAR(10)&amp;INDEX(总课程表!$A:$A,MATCH($A109,总课程表!B:B,0)-1),"")</f>
        <v/>
      </c>
      <c r="C109" s="49" t="str">
        <f>IFERROR(INDEX(总课程表!C:C,MATCH($A109,总课程表!C:C,0)-1)&amp;CHAR(10)&amp;INDEX(总课程表!$A:$A,MATCH($A109,总课程表!C:C,0)-1),"")</f>
        <v/>
      </c>
      <c r="D109" s="49" t="str">
        <f>IFERROR(INDEX(总课程表!D:D,MATCH($A109,总课程表!D:D,0)-1)&amp;CHAR(10)&amp;INDEX(总课程表!$A:$A,MATCH($A109,总课程表!D:D,0)-1),"")</f>
        <v/>
      </c>
      <c r="E109" s="50" t="str">
        <f>IFERROR(INDEX(总课程表!E:E,MATCH($A109,总课程表!E:E,0)-1)&amp;CHAR(10)&amp;INDEX(总课程表!$A:$A,MATCH($A109,总课程表!E:E,0)-1),"")</f>
        <v/>
      </c>
      <c r="F109" s="51" t="str">
        <f>IFERROR(INDEX(总课程表!F:F,MATCH($A109,总课程表!F:F,0)-1)&amp;CHAR(10)&amp;INDEX(总课程表!$A:$A,MATCH($A109,总课程表!F:F,0)-1),"")</f>
        <v>政治
九7</v>
      </c>
      <c r="G109" s="49" t="str">
        <f>IFERROR(INDEX(总课程表!G:G,MATCH($A109,总课程表!G:G,0)-1)&amp;CHAR(10)&amp;INDEX(总课程表!$A:$A,MATCH($A109,总课程表!G:G,0)-1),"")</f>
        <v/>
      </c>
      <c r="H109" s="49" t="str">
        <f>IFERROR(INDEX(总课程表!H:H,MATCH($A109,总课程表!H:H,0)-1)&amp;CHAR(10)&amp;INDEX(总课程表!$A:$A,MATCH($A109,总课程表!H:H,0)-1),"")</f>
        <v>地校2
九6</v>
      </c>
      <c r="I109" s="54" t="str">
        <f>IFERROR(INDEX(总课程表!I:I,MATCH($A109,总课程表!I:I,0)-1)&amp;CHAR(10)&amp;INDEX(总课程表!$A:$A,MATCH($A109,总课程表!I:I,0)-1),"")</f>
        <v>民族
七6</v>
      </c>
      <c r="J109" s="51" t="str">
        <f ca="1">IFERROR(INDEX(总课程表!J:J,MATCH($A109,总课程表!J:J,0)-1)&amp;CHAR(10)&amp;INDEX(总课程表!$A:$A,MATCH($A109,总课程表!J:J,0)-1),"")</f>
        <v/>
      </c>
      <c r="K109" s="49" t="str">
        <f>IFERROR(INDEX(总课程表!K:K,MATCH($A109,总课程表!K:K,0)-1)&amp;CHAR(10)&amp;INDEX(总课程表!$A:$A,MATCH($A109,总课程表!K:K,0)-1),"")</f>
        <v/>
      </c>
      <c r="L109" s="49" t="str">
        <f>IFERROR(INDEX(总课程表!L:L,MATCH($A109,总课程表!L:L,0)-1)&amp;CHAR(10)&amp;INDEX(总课程表!$A:$A,MATCH($A109,总课程表!L:L,0)-1),"")</f>
        <v/>
      </c>
      <c r="M109" s="50" t="str">
        <f>IFERROR(INDEX(总课程表!M:M,MATCH($A109,总课程表!M:M,0)-1)&amp;CHAR(10)&amp;INDEX(总课程表!$A:$A,MATCH($A109,总课程表!M:M,0)-1),"")</f>
        <v>地校2
九8</v>
      </c>
      <c r="N109" s="51" t="str">
        <f>IFERROR(INDEX(总课程表!N:N,MATCH($A109,总课程表!N:N,0)-1)&amp;CHAR(10)&amp;INDEX(总课程表!$A:$A,MATCH($A109,总课程表!N:N,0)-1),"")</f>
        <v>政治
八6</v>
      </c>
      <c r="O109" s="49" t="str">
        <f>IFERROR(INDEX(总课程表!O:O,MATCH($A109,总课程表!O:O,0)-1)&amp;CHAR(10)&amp;INDEX(总课程表!$A:$A,MATCH($A109,总课程表!O:O,0)-1),"")</f>
        <v>政治
八9</v>
      </c>
      <c r="P109" s="49" t="str">
        <f>IFERROR(INDEX(总课程表!P:P,MATCH($A109,总课程表!P:P,0)-1)&amp;CHAR(10)&amp;INDEX(总课程表!$A:$A,MATCH($A109,总课程表!P:P,0)-1),"")</f>
        <v/>
      </c>
      <c r="Q109" s="54" t="str">
        <f>IFERROR(INDEX(总课程表!Q:Q,MATCH($A109,总课程表!Q:Q,0)-1)&amp;CHAR(10)&amp;INDEX(总课程表!$A:$A,MATCH($A109,总课程表!Q:Q,0)-1),"")</f>
        <v/>
      </c>
      <c r="R109" s="51" t="str">
        <f ca="1">IFERROR(INDEX(总课程表!R:R,MATCH($A109,总课程表!R:R,0)-1)&amp;CHAR(10)&amp;INDEX(总课程表!$A:$A,MATCH($A109,总课程表!R:R,0)-1),"")</f>
        <v/>
      </c>
      <c r="S109" s="49" t="str">
        <f>IFERROR(INDEX(总课程表!S:S,MATCH($A109,总课程表!S:S,0)-1)&amp;CHAR(10)&amp;INDEX(总课程表!$A:$A,MATCH($A109,总课程表!S:S,0)-1),"")</f>
        <v/>
      </c>
      <c r="T109" s="49" t="str">
        <f>IFERROR(INDEX(总课程表!T:T,MATCH($A109,总课程表!T:T,0)-1)&amp;CHAR(10)&amp;INDEX(总课程表!$A:$A,MATCH($A109,总课程表!T:T,0)-1),"")</f>
        <v/>
      </c>
      <c r="U109" s="50" t="str">
        <f>IFERROR(INDEX(总课程表!U:U,MATCH($A109,总课程表!U:U,0)-1)&amp;CHAR(10)&amp;INDEX(总课程表!$A:$A,MATCH($A109,总课程表!U:U,0)-1),"")</f>
        <v/>
      </c>
      <c r="V109" s="51" t="str">
        <f>IFERROR(INDEX(总课程表!V:V,MATCH($A109,总课程表!V:V,0)-1)&amp;CHAR(10)&amp;INDEX(总课程表!$A:$A,MATCH($A109,总课程表!V:V,0)-1),"")</f>
        <v>政治
八9</v>
      </c>
      <c r="W109" s="49" t="str">
        <f>IFERROR(INDEX(总课程表!W:W,MATCH($A109,总课程表!W:W,0)-1)&amp;CHAR(10)&amp;INDEX(总课程表!$A:$A,MATCH($A109,总课程表!W:W,0)-1),"")</f>
        <v/>
      </c>
      <c r="X109" s="49" t="str">
        <f t="array" ref="X109">IFERROR(IF(OR(A109=走班课),"选修",INDEX(总课程表!X:X,MATCH($A109,总课程表!X:X,0)-1)&amp;CHAR(10)&amp;INDEX(总课程表!$A:$A,MATCH($A109,总课程表!X:X,0)-1)),"")</f>
        <v>政治
九6</v>
      </c>
      <c r="Y109" s="54" t="str">
        <f>IFERROR(INDEX(总课程表!Y:Y,MATCH($A109,总课程表!Y:Y,0)-1)&amp;CHAR(10)&amp;INDEX(总课程表!$A:$A,MATCH($A109,总课程表!Y:Y,0)-1),"")</f>
        <v/>
      </c>
      <c r="Z109" s="51" t="str">
        <f ca="1">IFERROR(INDEX(总课程表!Z:Z,MATCH($A109,总课程表!Z:Z,0)-1)&amp;CHAR(10)&amp;INDEX(总课程表!$A:$A,MATCH($A109,总课程表!Z:Z,0)-1),"")</f>
        <v>政治
八6</v>
      </c>
      <c r="AA109" s="49" t="str">
        <f>IFERROR(INDEX(总课程表!AA:AA,MATCH($A109,总课程表!AA:AA,0)-1)&amp;CHAR(10)&amp;INDEX(总课程表!$A:$A,MATCH($A109,总课程表!AA:AA,0)-1),"")</f>
        <v/>
      </c>
      <c r="AB109" s="49" t="str">
        <f>IFERROR(INDEX(总课程表!AB:AB,MATCH($A109,总课程表!AB:AB,0)-1)&amp;CHAR(10)&amp;INDEX(总课程表!$A:$A,MATCH($A109,总课程表!AB:AB,0)-1),"")</f>
        <v/>
      </c>
      <c r="AC109" s="50" t="str">
        <f>IFERROR(INDEX(总课程表!AC:AC,MATCH($A109,总课程表!AC:AC,0)-1)&amp;CHAR(10)&amp;INDEX(总课程表!$A:$A,MATCH($A109,总课程表!AC:AC,0)-1),"")</f>
        <v/>
      </c>
      <c r="AD109" s="51" t="str">
        <f>IFERROR(INDEX(总课程表!AD:AD,MATCH($A109,总课程表!AD:AD,0)-1)&amp;CHAR(10)&amp;INDEX(总课程表!$A:$A,MATCH($A109,总课程表!AD:AD,0)-1),"")</f>
        <v>政治
九8</v>
      </c>
      <c r="AE109" s="49" t="str">
        <f>IFERROR(INDEX(总课程表!AE:AE,MATCH($A109,总课程表!AE:AE,0)-1)&amp;CHAR(10)&amp;INDEX(总课程表!$A:$A,MATCH($A109,总课程表!AE:AE,0)-1),"")</f>
        <v>政治
九7</v>
      </c>
      <c r="AF109" s="49" t="str">
        <f>IFERROR(INDEX(总课程表!AF:AF,MATCH($A109,总课程表!AF:AF,0)-1)&amp;CHAR(10)&amp;INDEX(总课程表!$A:$A,MATCH($A109,总课程表!AF:AF,0)-1),"")</f>
        <v/>
      </c>
      <c r="AG109" s="54" t="str">
        <f>IFERROR(INDEX(总课程表!AG:AG,MATCH($A109,总课程表!AG:AG,0)-1)&amp;CHAR(10)&amp;INDEX(总课程表!$A:$A,MATCH($A109,总课程表!AG:AG,0)-1),"")</f>
        <v>民族
七10</v>
      </c>
      <c r="AH109" s="51" t="str">
        <f ca="1">IFERROR(INDEX(总课程表!AH:AH,MATCH($A109,总课程表!AH:AH,0)-1)&amp;CHAR(10)&amp;INDEX(总课程表!$A:$A,MATCH($A109,总课程表!AH:AH,0)-1),"")</f>
        <v/>
      </c>
      <c r="AI109" s="49" t="str">
        <f>IFERROR(INDEX(总课程表!AI:AI,MATCH($A109,总课程表!AI:AI,0)-1)&amp;CHAR(10)&amp;INDEX(总课程表!$A:$A,MATCH($A109,总课程表!AI:AI,0)-1),"")</f>
        <v>政治
九6</v>
      </c>
      <c r="AJ109" s="49" t="str">
        <f>IFERROR(INDEX(总课程表!AJ:AJ,MATCH($A109,总课程表!AJ:AJ,0)-1)&amp;CHAR(10)&amp;INDEX(总课程表!$A:$A,MATCH($A109,总课程表!AJ:AJ,0)-1),"")</f>
        <v/>
      </c>
      <c r="AK109" s="50" t="str">
        <f>IFERROR(INDEX(总课程表!AK:AK,MATCH($A109,总课程表!AK:AK,0)-1)&amp;CHAR(10)&amp;INDEX(总课程表!$A:$A,MATCH($A109,总课程表!AK:AK,0)-1),"")</f>
        <v>地校2
九7</v>
      </c>
      <c r="AL109" s="51" t="str">
        <f>IFERROR(INDEX(总课程表!AL:AL,MATCH($A109,总课程表!AL:AL,0)-1)&amp;CHAR(10)&amp;INDEX(总课程表!$A:$A,MATCH($A109,总课程表!AL:AL,0)-1),"")</f>
        <v/>
      </c>
      <c r="AM109" s="49" t="str">
        <f>IFERROR(INDEX(总课程表!AM:AM,MATCH($A109,总课程表!AM:AM,0)-1)&amp;CHAR(10)&amp;INDEX(总课程表!$A:$A,MATCH($A109,总课程表!AM:AM,0)-1),"")</f>
        <v/>
      </c>
      <c r="AN109" s="49" t="str">
        <f>IFERROR(INDEX(总课程表!AN:AN,MATCH($A109,总课程表!AN:AN,0)-1)&amp;CHAR(10)&amp;INDEX(总课程表!$A:$A,MATCH($A109,总课程表!AN:AN,0)-1),"")</f>
        <v>政治
九8</v>
      </c>
      <c r="AO109" s="54" t="str">
        <f>IFERROR(INDEX(总课程表!AO:AO,MATCH($A109,总课程表!AO:AO,0)-1)&amp;CHAR(10)&amp;INDEX(总课程表!$A:$A,MATCH($A109,总课程表!AO:AO,0)-1),"")</f>
        <v/>
      </c>
      <c r="AQ109" s="35" t="b">
        <f t="array" aca="1" ref="AQ109" ca="1">SUMPRODUCT((B109:AO109=教师总表0!B109:AO109)*1)=40</f>
        <v>1</v>
      </c>
      <c r="AR109" s="56" t="str">
        <f t="shared" si="3"/>
        <v>周小莉</v>
      </c>
      <c r="AS109" s="56" t="str">
        <f t="shared" si="3"/>
        <v>周小莉</v>
      </c>
      <c r="AT109" s="56" t="str">
        <f t="shared" si="3"/>
        <v>周小莉</v>
      </c>
      <c r="AU109" s="56" t="str">
        <f t="shared" si="3"/>
        <v>周小莉</v>
      </c>
      <c r="AV109" s="56" t="str">
        <f t="shared" si="3"/>
        <v>周小莉</v>
      </c>
    </row>
    <row r="110" spans="1:48" ht="22.6" customHeight="1" x14ac:dyDescent="0.15">
      <c r="A110" s="20" t="str">
        <f>教师安排!AI108</f>
        <v>朱燕芳</v>
      </c>
      <c r="B110" s="48" t="str">
        <f ca="1">IFERROR(INDEX(总课程表!B:B,MATCH($A110,总课程表!B:B,0)-1)&amp;CHAR(10)&amp;INDEX(总课程表!$A:$A,MATCH($A110,总课程表!B:B,0)-1),"")</f>
        <v>语文
九5</v>
      </c>
      <c r="C110" s="49" t="str">
        <f>IFERROR(INDEX(总课程表!C:C,MATCH($A110,总课程表!C:C,0)-1)&amp;CHAR(10)&amp;INDEX(总课程表!$A:$A,MATCH($A110,总课程表!C:C,0)-1),"")</f>
        <v>语文
九7</v>
      </c>
      <c r="D110" s="49" t="str">
        <f>IFERROR(INDEX(总课程表!D:D,MATCH($A110,总课程表!D:D,0)-1)&amp;CHAR(10)&amp;INDEX(总课程表!$A:$A,MATCH($A110,总课程表!D:D,0)-1),"")</f>
        <v/>
      </c>
      <c r="E110" s="50" t="str">
        <f>IFERROR(INDEX(总课程表!E:E,MATCH($A110,总课程表!E:E,0)-1)&amp;CHAR(10)&amp;INDEX(总课程表!$A:$A,MATCH($A110,总课程表!E:E,0)-1),"")</f>
        <v/>
      </c>
      <c r="F110" s="51" t="str">
        <f>IFERROR(INDEX(总课程表!F:F,MATCH($A110,总课程表!F:F,0)-1)&amp;CHAR(10)&amp;INDEX(总课程表!$A:$A,MATCH($A110,总课程表!F:F,0)-1),"")</f>
        <v/>
      </c>
      <c r="G110" s="49" t="str">
        <f>IFERROR(INDEX(总课程表!G:G,MATCH($A110,总课程表!G:G,0)-1)&amp;CHAR(10)&amp;INDEX(总课程表!$A:$A,MATCH($A110,总课程表!G:G,0)-1),"")</f>
        <v/>
      </c>
      <c r="H110" s="49" t="str">
        <f>IFERROR(INDEX(总课程表!H:H,MATCH($A110,总课程表!H:H,0)-1)&amp;CHAR(10)&amp;INDEX(总课程表!$A:$A,MATCH($A110,总课程表!H:H,0)-1),"")</f>
        <v/>
      </c>
      <c r="I110" s="54" t="str">
        <f>IFERROR(INDEX(总课程表!I:I,MATCH($A110,总课程表!I:I,0)-1)&amp;CHAR(10)&amp;INDEX(总课程表!$A:$A,MATCH($A110,总课程表!I:I,0)-1),"")</f>
        <v/>
      </c>
      <c r="J110" s="51" t="str">
        <f ca="1">IFERROR(INDEX(总课程表!J:J,MATCH($A110,总课程表!J:J,0)-1)&amp;CHAR(10)&amp;INDEX(总课程表!$A:$A,MATCH($A110,总课程表!J:J,0)-1),"")</f>
        <v>语文
九5</v>
      </c>
      <c r="K110" s="49" t="str">
        <f>IFERROR(INDEX(总课程表!K:K,MATCH($A110,总课程表!K:K,0)-1)&amp;CHAR(10)&amp;INDEX(总课程表!$A:$A,MATCH($A110,总课程表!K:K,0)-1),"")</f>
        <v/>
      </c>
      <c r="L110" s="49" t="str">
        <f>IFERROR(INDEX(总课程表!L:L,MATCH($A110,总课程表!L:L,0)-1)&amp;CHAR(10)&amp;INDEX(总课程表!$A:$A,MATCH($A110,总课程表!L:L,0)-1),"")</f>
        <v/>
      </c>
      <c r="M110" s="50" t="str">
        <f>IFERROR(INDEX(总课程表!M:M,MATCH($A110,总课程表!M:M,0)-1)&amp;CHAR(10)&amp;INDEX(总课程表!$A:$A,MATCH($A110,总课程表!M:M,0)-1),"")</f>
        <v/>
      </c>
      <c r="N110" s="51" t="str">
        <f>IFERROR(INDEX(总课程表!N:N,MATCH($A110,总课程表!N:N,0)-1)&amp;CHAR(10)&amp;INDEX(总课程表!$A:$A,MATCH($A110,总课程表!N:N,0)-1),"")</f>
        <v/>
      </c>
      <c r="O110" s="49" t="str">
        <f>IFERROR(INDEX(总课程表!O:O,MATCH($A110,总课程表!O:O,0)-1)&amp;CHAR(10)&amp;INDEX(总课程表!$A:$A,MATCH($A110,总课程表!O:O,0)-1),"")</f>
        <v/>
      </c>
      <c r="P110" s="49" t="str">
        <f>IFERROR(INDEX(总课程表!P:P,MATCH($A110,总课程表!P:P,0)-1)&amp;CHAR(10)&amp;INDEX(总课程表!$A:$A,MATCH($A110,总课程表!P:P,0)-1),"")</f>
        <v>语文
九7</v>
      </c>
      <c r="Q110" s="54" t="str">
        <f>IFERROR(INDEX(总课程表!Q:Q,MATCH($A110,总课程表!Q:Q,0)-1)&amp;CHAR(10)&amp;INDEX(总课程表!$A:$A,MATCH($A110,总课程表!Q:Q,0)-1),"")</f>
        <v/>
      </c>
      <c r="R110" s="51" t="str">
        <f ca="1">IFERROR(INDEX(总课程表!R:R,MATCH($A110,总课程表!R:R,0)-1)&amp;CHAR(10)&amp;INDEX(总课程表!$A:$A,MATCH($A110,总课程表!R:R,0)-1),"")</f>
        <v/>
      </c>
      <c r="S110" s="49" t="str">
        <f>IFERROR(INDEX(总课程表!S:S,MATCH($A110,总课程表!S:S,0)-1)&amp;CHAR(10)&amp;INDEX(总课程表!$A:$A,MATCH($A110,总课程表!S:S,0)-1),"")</f>
        <v/>
      </c>
      <c r="T110" s="49" t="str">
        <f>IFERROR(INDEX(总课程表!T:T,MATCH($A110,总课程表!T:T,0)-1)&amp;CHAR(10)&amp;INDEX(总课程表!$A:$A,MATCH($A110,总课程表!T:T,0)-1),"")</f>
        <v/>
      </c>
      <c r="U110" s="50" t="str">
        <f>IFERROR(INDEX(总课程表!U:U,MATCH($A110,总课程表!U:U,0)-1)&amp;CHAR(10)&amp;INDEX(总课程表!$A:$A,MATCH($A110,总课程表!U:U,0)-1),"")</f>
        <v>语文
九5</v>
      </c>
      <c r="V110" s="51" t="str">
        <f>IFERROR(INDEX(总课程表!V:V,MATCH($A110,总课程表!V:V,0)-1)&amp;CHAR(10)&amp;INDEX(总课程表!$A:$A,MATCH($A110,总课程表!V:V,0)-1),"")</f>
        <v>语文
九7</v>
      </c>
      <c r="W110" s="49" t="str">
        <f>IFERROR(INDEX(总课程表!W:W,MATCH($A110,总课程表!W:W,0)-1)&amp;CHAR(10)&amp;INDEX(总课程表!$A:$A,MATCH($A110,总课程表!W:W,0)-1),"")</f>
        <v/>
      </c>
      <c r="X110" s="49" t="str">
        <f t="array" ref="X110">IFERROR(IF(OR(A110=走班课),"选修",INDEX(总课程表!X:X,MATCH($A110,总课程表!X:X,0)-1)&amp;CHAR(10)&amp;INDEX(总课程表!$A:$A,MATCH($A110,总课程表!X:X,0)-1)),"")</f>
        <v/>
      </c>
      <c r="Y110" s="54" t="str">
        <f>IFERROR(INDEX(总课程表!Y:Y,MATCH($A110,总课程表!Y:Y,0)-1)&amp;CHAR(10)&amp;INDEX(总课程表!$A:$A,MATCH($A110,总课程表!Y:Y,0)-1),"")</f>
        <v/>
      </c>
      <c r="Z110" s="51" t="str">
        <f ca="1">IFERROR(INDEX(总课程表!Z:Z,MATCH($A110,总课程表!Z:Z,0)-1)&amp;CHAR(10)&amp;INDEX(总课程表!$A:$A,MATCH($A110,总课程表!Z:Z,0)-1),"")</f>
        <v>语文
九5</v>
      </c>
      <c r="AA110" s="49" t="str">
        <f>IFERROR(INDEX(总课程表!AA:AA,MATCH($A110,总课程表!AA:AA,0)-1)&amp;CHAR(10)&amp;INDEX(总课程表!$A:$A,MATCH($A110,总课程表!AA:AA,0)-1),"")</f>
        <v>语文
九7</v>
      </c>
      <c r="AB110" s="49" t="str">
        <f>IFERROR(INDEX(总课程表!AB:AB,MATCH($A110,总课程表!AB:AB,0)-1)&amp;CHAR(10)&amp;INDEX(总课程表!$A:$A,MATCH($A110,总课程表!AB:AB,0)-1),"")</f>
        <v/>
      </c>
      <c r="AC110" s="50" t="str">
        <f>IFERROR(INDEX(总课程表!AC:AC,MATCH($A110,总课程表!AC:AC,0)-1)&amp;CHAR(10)&amp;INDEX(总课程表!$A:$A,MATCH($A110,总课程表!AC:AC,0)-1),"")</f>
        <v/>
      </c>
      <c r="AD110" s="51" t="str">
        <f>IFERROR(INDEX(总课程表!AD:AD,MATCH($A110,总课程表!AD:AD,0)-1)&amp;CHAR(10)&amp;INDEX(总课程表!$A:$A,MATCH($A110,总课程表!AD:AD,0)-1),"")</f>
        <v/>
      </c>
      <c r="AE110" s="49" t="str">
        <f>IFERROR(INDEX(总课程表!AE:AE,MATCH($A110,总课程表!AE:AE,0)-1)&amp;CHAR(10)&amp;INDEX(总课程表!$A:$A,MATCH($A110,总课程表!AE:AE,0)-1),"")</f>
        <v/>
      </c>
      <c r="AF110" s="49" t="str">
        <f>IFERROR(INDEX(总课程表!AF:AF,MATCH($A110,总课程表!AF:AF,0)-1)&amp;CHAR(10)&amp;INDEX(总课程表!$A:$A,MATCH($A110,总课程表!AF:AF,0)-1),"")</f>
        <v/>
      </c>
      <c r="AG110" s="54" t="str">
        <f>IFERROR(INDEX(总课程表!AG:AG,MATCH($A110,总课程表!AG:AG,0)-1)&amp;CHAR(10)&amp;INDEX(总课程表!$A:$A,MATCH($A110,总课程表!AG:AG,0)-1),"")</f>
        <v/>
      </c>
      <c r="AH110" s="51" t="str">
        <f ca="1">IFERROR(INDEX(总课程表!AH:AH,MATCH($A110,总课程表!AH:AH,0)-1)&amp;CHAR(10)&amp;INDEX(总课程表!$A:$A,MATCH($A110,总课程表!AH:AH,0)-1),"")</f>
        <v/>
      </c>
      <c r="AI110" s="49" t="str">
        <f>IFERROR(INDEX(总课程表!AI:AI,MATCH($A110,总课程表!AI:AI,0)-1)&amp;CHAR(10)&amp;INDEX(总课程表!$A:$A,MATCH($A110,总课程表!AI:AI,0)-1),"")</f>
        <v/>
      </c>
      <c r="AJ110" s="49" t="str">
        <f>IFERROR(INDEX(总课程表!AJ:AJ,MATCH($A110,总课程表!AJ:AJ,0)-1)&amp;CHAR(10)&amp;INDEX(总课程表!$A:$A,MATCH($A110,总课程表!AJ:AJ,0)-1),"")</f>
        <v/>
      </c>
      <c r="AK110" s="50" t="str">
        <f>IFERROR(INDEX(总课程表!AK:AK,MATCH($A110,总课程表!AK:AK,0)-1)&amp;CHAR(10)&amp;INDEX(总课程表!$A:$A,MATCH($A110,总课程表!AK:AK,0)-1),"")</f>
        <v/>
      </c>
      <c r="AL110" s="51" t="str">
        <f>IFERROR(INDEX(总课程表!AL:AL,MATCH($A110,总课程表!AL:AL,0)-1)&amp;CHAR(10)&amp;INDEX(总课程表!$A:$A,MATCH($A110,总课程表!AL:AL,0)-1),"")</f>
        <v>语文
九7</v>
      </c>
      <c r="AM110" s="49" t="str">
        <f>IFERROR(INDEX(总课程表!AM:AM,MATCH($A110,总课程表!AM:AM,0)-1)&amp;CHAR(10)&amp;INDEX(总课程表!$A:$A,MATCH($A110,总课程表!AM:AM,0)-1),"")</f>
        <v>语文
九5</v>
      </c>
      <c r="AN110" s="49" t="str">
        <f>IFERROR(INDEX(总课程表!AN:AN,MATCH($A110,总课程表!AN:AN,0)-1)&amp;CHAR(10)&amp;INDEX(总课程表!$A:$A,MATCH($A110,总课程表!AN:AN,0)-1),"")</f>
        <v/>
      </c>
      <c r="AO110" s="54" t="str">
        <f>IFERROR(INDEX(总课程表!AO:AO,MATCH($A110,总课程表!AO:AO,0)-1)&amp;CHAR(10)&amp;INDEX(总课程表!$A:$A,MATCH($A110,总课程表!AO:AO,0)-1),"")</f>
        <v/>
      </c>
      <c r="AQ110" s="35" t="b">
        <f t="array" aca="1" ref="AQ110" ca="1">SUMPRODUCT((B110:AO110=教师总表0!B110:AO110)*1)=40</f>
        <v>1</v>
      </c>
      <c r="AR110" s="56" t="str">
        <f t="shared" si="3"/>
        <v>朱燕芳</v>
      </c>
      <c r="AS110" s="56" t="str">
        <f t="shared" si="3"/>
        <v>朱燕芳</v>
      </c>
      <c r="AT110" s="56" t="str">
        <f t="shared" si="3"/>
        <v>朱燕芳</v>
      </c>
      <c r="AU110" s="56" t="str">
        <f t="shared" si="3"/>
        <v>朱燕芳</v>
      </c>
      <c r="AV110" s="56" t="str">
        <f t="shared" si="3"/>
        <v>朱燕芳</v>
      </c>
    </row>
    <row r="111" spans="1:48" ht="22.6" customHeight="1" x14ac:dyDescent="0.15">
      <c r="A111" s="20" t="str">
        <f>教师安排!AI109</f>
        <v>庄凤来</v>
      </c>
      <c r="B111" s="48" t="str">
        <f ca="1">IFERROR(INDEX(总课程表!B:B,MATCH($A111,总课程表!B:B,0)-1)&amp;CHAR(10)&amp;INDEX(总课程表!$A:$A,MATCH($A111,总课程表!B:B,0)-1),"")</f>
        <v/>
      </c>
      <c r="C111" s="49" t="str">
        <f>IFERROR(INDEX(总课程表!C:C,MATCH($A111,总课程表!C:C,0)-1)&amp;CHAR(10)&amp;INDEX(总课程表!$A:$A,MATCH($A111,总课程表!C:C,0)-1),"")</f>
        <v>数学
九10</v>
      </c>
      <c r="D111" s="49" t="str">
        <f>IFERROR(INDEX(总课程表!D:D,MATCH($A111,总课程表!D:D,0)-1)&amp;CHAR(10)&amp;INDEX(总课程表!$A:$A,MATCH($A111,总课程表!D:D,0)-1),"")</f>
        <v/>
      </c>
      <c r="E111" s="50" t="str">
        <f>IFERROR(INDEX(总课程表!E:E,MATCH($A111,总课程表!E:E,0)-1)&amp;CHAR(10)&amp;INDEX(总课程表!$A:$A,MATCH($A111,总课程表!E:E,0)-1),"")</f>
        <v>数学
九9</v>
      </c>
      <c r="F111" s="51" t="str">
        <f>IFERROR(INDEX(总课程表!F:F,MATCH($A111,总课程表!F:F,0)-1)&amp;CHAR(10)&amp;INDEX(总课程表!$A:$A,MATCH($A111,总课程表!F:F,0)-1),"")</f>
        <v/>
      </c>
      <c r="G111" s="49" t="str">
        <f>IFERROR(INDEX(总课程表!G:G,MATCH($A111,总课程表!G:G,0)-1)&amp;CHAR(10)&amp;INDEX(总课程表!$A:$A,MATCH($A111,总课程表!G:G,0)-1),"")</f>
        <v/>
      </c>
      <c r="H111" s="49" t="str">
        <f>IFERROR(INDEX(总课程表!H:H,MATCH($A111,总课程表!H:H,0)-1)&amp;CHAR(10)&amp;INDEX(总课程表!$A:$A,MATCH($A111,总课程表!H:H,0)-1),"")</f>
        <v/>
      </c>
      <c r="I111" s="54" t="str">
        <f>IFERROR(INDEX(总课程表!I:I,MATCH($A111,总课程表!I:I,0)-1)&amp;CHAR(10)&amp;INDEX(总课程表!$A:$A,MATCH($A111,总课程表!I:I,0)-1),"")</f>
        <v/>
      </c>
      <c r="J111" s="51" t="str">
        <f ca="1">IFERROR(INDEX(总课程表!J:J,MATCH($A111,总课程表!J:J,0)-1)&amp;CHAR(10)&amp;INDEX(总课程表!$A:$A,MATCH($A111,总课程表!J:J,0)-1),"")</f>
        <v/>
      </c>
      <c r="K111" s="49" t="str">
        <f>IFERROR(INDEX(总课程表!K:K,MATCH($A111,总课程表!K:K,0)-1)&amp;CHAR(10)&amp;INDEX(总课程表!$A:$A,MATCH($A111,总课程表!K:K,0)-1),"")</f>
        <v/>
      </c>
      <c r="L111" s="49" t="str">
        <f>IFERROR(INDEX(总课程表!L:L,MATCH($A111,总课程表!L:L,0)-1)&amp;CHAR(10)&amp;INDEX(总课程表!$A:$A,MATCH($A111,总课程表!L:L,0)-1),"")</f>
        <v>数学
九10</v>
      </c>
      <c r="M111" s="50" t="str">
        <f>IFERROR(INDEX(总课程表!M:M,MATCH($A111,总课程表!M:M,0)-1)&amp;CHAR(10)&amp;INDEX(总课程表!$A:$A,MATCH($A111,总课程表!M:M,0)-1),"")</f>
        <v>数学
九9</v>
      </c>
      <c r="N111" s="51" t="str">
        <f>IFERROR(INDEX(总课程表!N:N,MATCH($A111,总课程表!N:N,0)-1)&amp;CHAR(10)&amp;INDEX(总课程表!$A:$A,MATCH($A111,总课程表!N:N,0)-1),"")</f>
        <v/>
      </c>
      <c r="O111" s="49" t="str">
        <f>IFERROR(INDEX(总课程表!O:O,MATCH($A111,总课程表!O:O,0)-1)&amp;CHAR(10)&amp;INDEX(总课程表!$A:$A,MATCH($A111,总课程表!O:O,0)-1),"")</f>
        <v/>
      </c>
      <c r="P111" s="49" t="str">
        <f>IFERROR(INDEX(总课程表!P:P,MATCH($A111,总课程表!P:P,0)-1)&amp;CHAR(10)&amp;INDEX(总课程表!$A:$A,MATCH($A111,总课程表!P:P,0)-1),"")</f>
        <v/>
      </c>
      <c r="Q111" s="54" t="str">
        <f>IFERROR(INDEX(总课程表!Q:Q,MATCH($A111,总课程表!Q:Q,0)-1)&amp;CHAR(10)&amp;INDEX(总课程表!$A:$A,MATCH($A111,总课程表!Q:Q,0)-1),"")</f>
        <v/>
      </c>
      <c r="R111" s="51" t="str">
        <f ca="1">IFERROR(INDEX(总课程表!R:R,MATCH($A111,总课程表!R:R,0)-1)&amp;CHAR(10)&amp;INDEX(总课程表!$A:$A,MATCH($A111,总课程表!R:R,0)-1),"")</f>
        <v/>
      </c>
      <c r="S111" s="49" t="str">
        <f>IFERROR(INDEX(总课程表!S:S,MATCH($A111,总课程表!S:S,0)-1)&amp;CHAR(10)&amp;INDEX(总课程表!$A:$A,MATCH($A111,总课程表!S:S,0)-1),"")</f>
        <v>数学
九9</v>
      </c>
      <c r="T111" s="49" t="str">
        <f>IFERROR(INDEX(总课程表!T:T,MATCH($A111,总课程表!T:T,0)-1)&amp;CHAR(10)&amp;INDEX(总课程表!$A:$A,MATCH($A111,总课程表!T:T,0)-1),"")</f>
        <v/>
      </c>
      <c r="U111" s="50" t="str">
        <f>IFERROR(INDEX(总课程表!U:U,MATCH($A111,总课程表!U:U,0)-1)&amp;CHAR(10)&amp;INDEX(总课程表!$A:$A,MATCH($A111,总课程表!U:U,0)-1),"")</f>
        <v>数学
九10</v>
      </c>
      <c r="V111" s="51" t="str">
        <f>IFERROR(INDEX(总课程表!V:V,MATCH($A111,总课程表!V:V,0)-1)&amp;CHAR(10)&amp;INDEX(总课程表!$A:$A,MATCH($A111,总课程表!V:V,0)-1),"")</f>
        <v/>
      </c>
      <c r="W111" s="49" t="str">
        <f>IFERROR(INDEX(总课程表!W:W,MATCH($A111,总课程表!W:W,0)-1)&amp;CHAR(10)&amp;INDEX(总课程表!$A:$A,MATCH($A111,总课程表!W:W,0)-1),"")</f>
        <v>班会
九9</v>
      </c>
      <c r="X111" s="49" t="str">
        <f t="array" ref="X111">IFERROR(IF(OR(A111=走班课),"选修",INDEX(总课程表!X:X,MATCH($A111,总课程表!X:X,0)-1)&amp;CHAR(10)&amp;INDEX(总课程表!$A:$A,MATCH($A111,总课程表!X:X,0)-1)),"")</f>
        <v/>
      </c>
      <c r="Y111" s="54" t="str">
        <f>IFERROR(INDEX(总课程表!Y:Y,MATCH($A111,总课程表!Y:Y,0)-1)&amp;CHAR(10)&amp;INDEX(总课程表!$A:$A,MATCH($A111,总课程表!Y:Y,0)-1),"")</f>
        <v/>
      </c>
      <c r="Z111" s="51" t="str">
        <f ca="1">IFERROR(INDEX(总课程表!Z:Z,MATCH($A111,总课程表!Z:Z,0)-1)&amp;CHAR(10)&amp;INDEX(总课程表!$A:$A,MATCH($A111,总课程表!Z:Z,0)-1),"")</f>
        <v>数学
九10</v>
      </c>
      <c r="AA111" s="49" t="str">
        <f>IFERROR(INDEX(总课程表!AA:AA,MATCH($A111,总课程表!AA:AA,0)-1)&amp;CHAR(10)&amp;INDEX(总课程表!$A:$A,MATCH($A111,总课程表!AA:AA,0)-1),"")</f>
        <v/>
      </c>
      <c r="AB111" s="49" t="str">
        <f>IFERROR(INDEX(总课程表!AB:AB,MATCH($A111,总课程表!AB:AB,0)-1)&amp;CHAR(10)&amp;INDEX(总课程表!$A:$A,MATCH($A111,总课程表!AB:AB,0)-1),"")</f>
        <v>数学
九9</v>
      </c>
      <c r="AC111" s="50" t="str">
        <f>IFERROR(INDEX(总课程表!AC:AC,MATCH($A111,总课程表!AC:AC,0)-1)&amp;CHAR(10)&amp;INDEX(总课程表!$A:$A,MATCH($A111,总课程表!AC:AC,0)-1),"")</f>
        <v/>
      </c>
      <c r="AD111" s="51" t="str">
        <f>IFERROR(INDEX(总课程表!AD:AD,MATCH($A111,总课程表!AD:AD,0)-1)&amp;CHAR(10)&amp;INDEX(总课程表!$A:$A,MATCH($A111,总课程表!AD:AD,0)-1),"")</f>
        <v/>
      </c>
      <c r="AE111" s="49" t="str">
        <f>IFERROR(INDEX(总课程表!AE:AE,MATCH($A111,总课程表!AE:AE,0)-1)&amp;CHAR(10)&amp;INDEX(总课程表!$A:$A,MATCH($A111,总课程表!AE:AE,0)-1),"")</f>
        <v/>
      </c>
      <c r="AF111" s="49" t="str">
        <f>IFERROR(INDEX(总课程表!AF:AF,MATCH($A111,总课程表!AF:AF,0)-1)&amp;CHAR(10)&amp;INDEX(总课程表!$A:$A,MATCH($A111,总课程表!AF:AF,0)-1),"")</f>
        <v/>
      </c>
      <c r="AG111" s="54" t="str">
        <f>IFERROR(INDEX(总课程表!AG:AG,MATCH($A111,总课程表!AG:AG,0)-1)&amp;CHAR(10)&amp;INDEX(总课程表!$A:$A,MATCH($A111,总课程表!AG:AG,0)-1),"")</f>
        <v/>
      </c>
      <c r="AH111" s="51" t="str">
        <f ca="1">IFERROR(INDEX(总课程表!AH:AH,MATCH($A111,总课程表!AH:AH,0)-1)&amp;CHAR(10)&amp;INDEX(总课程表!$A:$A,MATCH($A111,总课程表!AH:AH,0)-1),"")</f>
        <v/>
      </c>
      <c r="AI111" s="49" t="str">
        <f>IFERROR(INDEX(总课程表!AI:AI,MATCH($A111,总课程表!AI:AI,0)-1)&amp;CHAR(10)&amp;INDEX(总课程表!$A:$A,MATCH($A111,总课程表!AI:AI,0)-1),"")</f>
        <v>数学
九9</v>
      </c>
      <c r="AJ111" s="49" t="str">
        <f>IFERROR(INDEX(总课程表!AJ:AJ,MATCH($A111,总课程表!AJ:AJ,0)-1)&amp;CHAR(10)&amp;INDEX(总课程表!$A:$A,MATCH($A111,总课程表!AJ:AJ,0)-1),"")</f>
        <v/>
      </c>
      <c r="AK111" s="50" t="str">
        <f>IFERROR(INDEX(总课程表!AK:AK,MATCH($A111,总课程表!AK:AK,0)-1)&amp;CHAR(10)&amp;INDEX(总课程表!$A:$A,MATCH($A111,总课程表!AK:AK,0)-1),"")</f>
        <v/>
      </c>
      <c r="AL111" s="51" t="str">
        <f>IFERROR(INDEX(总课程表!AL:AL,MATCH($A111,总课程表!AL:AL,0)-1)&amp;CHAR(10)&amp;INDEX(总课程表!$A:$A,MATCH($A111,总课程表!AL:AL,0)-1),"")</f>
        <v>数学
九10</v>
      </c>
      <c r="AM111" s="49" t="str">
        <f>IFERROR(INDEX(总课程表!AM:AM,MATCH($A111,总课程表!AM:AM,0)-1)&amp;CHAR(10)&amp;INDEX(总课程表!$A:$A,MATCH($A111,总课程表!AM:AM,0)-1),"")</f>
        <v/>
      </c>
      <c r="AN111" s="49" t="str">
        <f>IFERROR(INDEX(总课程表!AN:AN,MATCH($A111,总课程表!AN:AN,0)-1)&amp;CHAR(10)&amp;INDEX(总课程表!$A:$A,MATCH($A111,总课程表!AN:AN,0)-1),"")</f>
        <v/>
      </c>
      <c r="AO111" s="54" t="str">
        <f>IFERROR(INDEX(总课程表!AO:AO,MATCH($A111,总课程表!AO:AO,0)-1)&amp;CHAR(10)&amp;INDEX(总课程表!$A:$A,MATCH($A111,总课程表!AO:AO,0)-1),"")</f>
        <v/>
      </c>
      <c r="AQ111" s="35" t="b">
        <f t="array" aca="1" ref="AQ111" ca="1">SUMPRODUCT((B111:AO111=教师总表0!B111:AO111)*1)=40</f>
        <v>1</v>
      </c>
      <c r="AR111" s="56" t="str">
        <f t="shared" si="3"/>
        <v>庄凤来</v>
      </c>
      <c r="AS111" s="56" t="str">
        <f t="shared" si="3"/>
        <v>庄凤来</v>
      </c>
      <c r="AT111" s="56" t="str">
        <f t="shared" si="3"/>
        <v>庄凤来</v>
      </c>
      <c r="AU111" s="56" t="str">
        <f t="shared" si="3"/>
        <v>庄凤来</v>
      </c>
      <c r="AV111" s="56" t="str">
        <f t="shared" si="3"/>
        <v>庄凤来</v>
      </c>
    </row>
    <row r="112" spans="1:48" ht="22.6" customHeight="1" thickBot="1" x14ac:dyDescent="0.2">
      <c r="A112" s="20" t="str">
        <f>教师安排!AI110</f>
        <v>庄银洁</v>
      </c>
      <c r="B112" s="129" t="str">
        <f ca="1">IFERROR(INDEX(总课程表!B:B,MATCH($A112,总课程表!B:B,0)-1)&amp;CHAR(10)&amp;INDEX(总课程表!$A:$A,MATCH($A112,总课程表!B:B,0)-1),"")</f>
        <v/>
      </c>
      <c r="C112" s="130" t="str">
        <f>IFERROR(INDEX(总课程表!C:C,MATCH($A112,总课程表!C:C,0)-1)&amp;CHAR(10)&amp;INDEX(总课程表!$A:$A,MATCH($A112,总课程表!C:C,0)-1),"")</f>
        <v/>
      </c>
      <c r="D112" s="130" t="str">
        <f>IFERROR(INDEX(总课程表!D:D,MATCH($A112,总课程表!D:D,0)-1)&amp;CHAR(10)&amp;INDEX(总课程表!$A:$A,MATCH($A112,总课程表!D:D,0)-1),"")</f>
        <v>外语
七3</v>
      </c>
      <c r="E112" s="131" t="str">
        <f>IFERROR(INDEX(总课程表!E:E,MATCH($A112,总课程表!E:E,0)-1)&amp;CHAR(10)&amp;INDEX(总课程表!$A:$A,MATCH($A112,总课程表!E:E,0)-1),"")</f>
        <v/>
      </c>
      <c r="F112" s="132" t="str">
        <f>IFERROR(INDEX(总课程表!F:F,MATCH($A112,总课程表!F:F,0)-1)&amp;CHAR(10)&amp;INDEX(总课程表!$A:$A,MATCH($A112,总课程表!F:F,0)-1),"")</f>
        <v/>
      </c>
      <c r="G112" s="130" t="str">
        <f>IFERROR(INDEX(总课程表!G:G,MATCH($A112,总课程表!G:G,0)-1)&amp;CHAR(10)&amp;INDEX(总课程表!$A:$A,MATCH($A112,总课程表!G:G,0)-1),"")</f>
        <v/>
      </c>
      <c r="H112" s="130" t="str">
        <f>IFERROR(INDEX(总课程表!H:H,MATCH($A112,总课程表!H:H,0)-1)&amp;CHAR(10)&amp;INDEX(总课程表!$A:$A,MATCH($A112,总课程表!H:H,0)-1),"")</f>
        <v>外语
七5</v>
      </c>
      <c r="I112" s="133" t="str">
        <f>IFERROR(INDEX(总课程表!I:I,MATCH($A112,总课程表!I:I,0)-1)&amp;CHAR(10)&amp;INDEX(总课程表!$A:$A,MATCH($A112,总课程表!I:I,0)-1),"")</f>
        <v/>
      </c>
      <c r="J112" s="132" t="str">
        <f ca="1">IFERROR(INDEX(总课程表!J:J,MATCH($A112,总课程表!J:J,0)-1)&amp;CHAR(10)&amp;INDEX(总课程表!$A:$A,MATCH($A112,总课程表!J:J,0)-1),"")</f>
        <v>外语
七5</v>
      </c>
      <c r="K112" s="130" t="str">
        <f>IFERROR(INDEX(总课程表!K:K,MATCH($A112,总课程表!K:K,0)-1)&amp;CHAR(10)&amp;INDEX(总课程表!$A:$A,MATCH($A112,总课程表!K:K,0)-1),"")</f>
        <v/>
      </c>
      <c r="L112" s="130" t="str">
        <f>IFERROR(INDEX(总课程表!L:L,MATCH($A112,总课程表!L:L,0)-1)&amp;CHAR(10)&amp;INDEX(总课程表!$A:$A,MATCH($A112,总课程表!L:L,0)-1),"")</f>
        <v>外语
七3</v>
      </c>
      <c r="M112" s="131" t="str">
        <f>IFERROR(INDEX(总课程表!M:M,MATCH($A112,总课程表!M:M,0)-1)&amp;CHAR(10)&amp;INDEX(总课程表!$A:$A,MATCH($A112,总课程表!M:M,0)-1),"")</f>
        <v/>
      </c>
      <c r="N112" s="132" t="str">
        <f>IFERROR(INDEX(总课程表!N:N,MATCH($A112,总课程表!N:N,0)-1)&amp;CHAR(10)&amp;INDEX(总课程表!$A:$A,MATCH($A112,总课程表!N:N,0)-1),"")</f>
        <v/>
      </c>
      <c r="O112" s="130" t="str">
        <f>IFERROR(INDEX(总课程表!O:O,MATCH($A112,总课程表!O:O,0)-1)&amp;CHAR(10)&amp;INDEX(总课程表!$A:$A,MATCH($A112,总课程表!O:O,0)-1),"")</f>
        <v/>
      </c>
      <c r="P112" s="130" t="str">
        <f>IFERROR(INDEX(总课程表!P:P,MATCH($A112,总课程表!P:P,0)-1)&amp;CHAR(10)&amp;INDEX(总课程表!$A:$A,MATCH($A112,总课程表!P:P,0)-1),"")</f>
        <v/>
      </c>
      <c r="Q112" s="133" t="str">
        <f>IFERROR(INDEX(总课程表!Q:Q,MATCH($A112,总课程表!Q:Q,0)-1)&amp;CHAR(10)&amp;INDEX(总课程表!$A:$A,MATCH($A112,总课程表!Q:Q,0)-1),"")</f>
        <v/>
      </c>
      <c r="R112" s="132" t="str">
        <f ca="1">IFERROR(INDEX(总课程表!R:R,MATCH($A112,总课程表!R:R,0)-1)&amp;CHAR(10)&amp;INDEX(总课程表!$A:$A,MATCH($A112,总课程表!R:R,0)-1),"")</f>
        <v>地校1
七5</v>
      </c>
      <c r="S112" s="130" t="str">
        <f>IFERROR(INDEX(总课程表!S:S,MATCH($A112,总课程表!S:S,0)-1)&amp;CHAR(10)&amp;INDEX(总课程表!$A:$A,MATCH($A112,总课程表!S:S,0)-1),"")</f>
        <v>外语
七3</v>
      </c>
      <c r="T112" s="130" t="str">
        <f>IFERROR(INDEX(总课程表!T:T,MATCH($A112,总课程表!T:T,0)-1)&amp;CHAR(10)&amp;INDEX(总课程表!$A:$A,MATCH($A112,总课程表!T:T,0)-1),"")</f>
        <v/>
      </c>
      <c r="U112" s="131" t="str">
        <f>IFERROR(INDEX(总课程表!U:U,MATCH($A112,总课程表!U:U,0)-1)&amp;CHAR(10)&amp;INDEX(总课程表!$A:$A,MATCH($A112,总课程表!U:U,0)-1),"")</f>
        <v/>
      </c>
      <c r="V112" s="132" t="str">
        <f>IFERROR(INDEX(总课程表!V:V,MATCH($A112,总课程表!V:V,0)-1)&amp;CHAR(10)&amp;INDEX(总课程表!$A:$A,MATCH($A112,总课程表!V:V,0)-1),"")</f>
        <v/>
      </c>
      <c r="W112" s="130" t="str">
        <f>IFERROR(INDEX(总课程表!W:W,MATCH($A112,总课程表!W:W,0)-1)&amp;CHAR(10)&amp;INDEX(总课程表!$A:$A,MATCH($A112,总课程表!W:W,0)-1),"")</f>
        <v>班会
七5</v>
      </c>
      <c r="X112" s="49" t="str">
        <f t="array" ref="X112">IFERROR(IF(OR(A112=走班课),"选修",INDEX(总课程表!X:X,MATCH($A112,总课程表!X:X,0)-1)&amp;CHAR(10)&amp;INDEX(总课程表!$A:$A,MATCH($A112,总课程表!X:X,0)-1)),"")</f>
        <v>选修</v>
      </c>
      <c r="Y112" s="133" t="str">
        <f>IFERROR(INDEX(总课程表!Y:Y,MATCH($A112,总课程表!Y:Y,0)-1)&amp;CHAR(10)&amp;INDEX(总课程表!$A:$A,MATCH($A112,总课程表!Y:Y,0)-1),"")</f>
        <v/>
      </c>
      <c r="Z112" s="132" t="str">
        <f ca="1">IFERROR(INDEX(总课程表!Z:Z,MATCH($A112,总课程表!Z:Z,0)-1)&amp;CHAR(10)&amp;INDEX(总课程表!$A:$A,MATCH($A112,总课程表!Z:Z,0)-1),"")</f>
        <v>外语
七5</v>
      </c>
      <c r="AA112" s="130" t="str">
        <f>IFERROR(INDEX(总课程表!AA:AA,MATCH($A112,总课程表!AA:AA,0)-1)&amp;CHAR(10)&amp;INDEX(总课程表!$A:$A,MATCH($A112,总课程表!AA:AA,0)-1),"")</f>
        <v/>
      </c>
      <c r="AB112" s="130" t="str">
        <f>IFERROR(INDEX(总课程表!AB:AB,MATCH($A112,总课程表!AB:AB,0)-1)&amp;CHAR(10)&amp;INDEX(总课程表!$A:$A,MATCH($A112,总课程表!AB:AB,0)-1),"")</f>
        <v/>
      </c>
      <c r="AC112" s="131" t="str">
        <f>IFERROR(INDEX(总课程表!AC:AC,MATCH($A112,总课程表!AC:AC,0)-1)&amp;CHAR(10)&amp;INDEX(总课程表!$A:$A,MATCH($A112,总课程表!AC:AC,0)-1),"")</f>
        <v/>
      </c>
      <c r="AD112" s="132" t="str">
        <f>IFERROR(INDEX(总课程表!AD:AD,MATCH($A112,总课程表!AD:AD,0)-1)&amp;CHAR(10)&amp;INDEX(总课程表!$A:$A,MATCH($A112,总课程表!AD:AD,0)-1),"")</f>
        <v/>
      </c>
      <c r="AE112" s="130" t="str">
        <f>IFERROR(INDEX(总课程表!AE:AE,MATCH($A112,总课程表!AE:AE,0)-1)&amp;CHAR(10)&amp;INDEX(总课程表!$A:$A,MATCH($A112,总课程表!AE:AE,0)-1),"")</f>
        <v>外语
七3</v>
      </c>
      <c r="AF112" s="130" t="str">
        <f>IFERROR(INDEX(总课程表!AF:AF,MATCH($A112,总课程表!AF:AF,0)-1)&amp;CHAR(10)&amp;INDEX(总课程表!$A:$A,MATCH($A112,总课程表!AF:AF,0)-1),"")</f>
        <v/>
      </c>
      <c r="AG112" s="133" t="str">
        <f>IFERROR(INDEX(总课程表!AG:AG,MATCH($A112,总课程表!AG:AG,0)-1)&amp;CHAR(10)&amp;INDEX(总课程表!$A:$A,MATCH($A112,总课程表!AG:AG,0)-1),"")</f>
        <v/>
      </c>
      <c r="AH112" s="132" t="str">
        <f ca="1">IFERROR(INDEX(总课程表!AH:AH,MATCH($A112,总课程表!AH:AH,0)-1)&amp;CHAR(10)&amp;INDEX(总课程表!$A:$A,MATCH($A112,总课程表!AH:AH,0)-1),"")</f>
        <v>地校1
七3</v>
      </c>
      <c r="AI112" s="130" t="str">
        <f>IFERROR(INDEX(总课程表!AI:AI,MATCH($A112,总课程表!AI:AI,0)-1)&amp;CHAR(10)&amp;INDEX(总课程表!$A:$A,MATCH($A112,总课程表!AI:AI,0)-1),"")</f>
        <v/>
      </c>
      <c r="AJ112" s="130" t="str">
        <f>IFERROR(INDEX(总课程表!AJ:AJ,MATCH($A112,总课程表!AJ:AJ,0)-1)&amp;CHAR(10)&amp;INDEX(总课程表!$A:$A,MATCH($A112,总课程表!AJ:AJ,0)-1),"")</f>
        <v/>
      </c>
      <c r="AK112" s="131" t="str">
        <f>IFERROR(INDEX(总课程表!AK:AK,MATCH($A112,总课程表!AK:AK,0)-1)&amp;CHAR(10)&amp;INDEX(总课程表!$A:$A,MATCH($A112,总课程表!AK:AK,0)-1),"")</f>
        <v>外语
七5</v>
      </c>
      <c r="AL112" s="132" t="str">
        <f>IFERROR(INDEX(总课程表!AL:AL,MATCH($A112,总课程表!AL:AL,0)-1)&amp;CHAR(10)&amp;INDEX(总课程表!$A:$A,MATCH($A112,总课程表!AL:AL,0)-1),"")</f>
        <v/>
      </c>
      <c r="AM112" s="130" t="str">
        <f>IFERROR(INDEX(总课程表!AM:AM,MATCH($A112,总课程表!AM:AM,0)-1)&amp;CHAR(10)&amp;INDEX(总课程表!$A:$A,MATCH($A112,总课程表!AM:AM,0)-1),"")</f>
        <v/>
      </c>
      <c r="AN112" s="130" t="str">
        <f>IFERROR(INDEX(总课程表!AN:AN,MATCH($A112,总课程表!AN:AN,0)-1)&amp;CHAR(10)&amp;INDEX(总课程表!$A:$A,MATCH($A112,总课程表!AN:AN,0)-1),"")</f>
        <v/>
      </c>
      <c r="AO112" s="133" t="str">
        <f>IFERROR(INDEX(总课程表!AO:AO,MATCH($A112,总课程表!AO:AO,0)-1)&amp;CHAR(10)&amp;INDEX(总课程表!$A:$A,MATCH($A112,总课程表!AO:AO,0)-1),"")</f>
        <v/>
      </c>
      <c r="AQ112" s="35" t="b">
        <f t="array" aca="1" ref="AQ112" ca="1">SUMPRODUCT((B112:AO112=教师总表0!B112:AO112)*1)=40</f>
        <v>1</v>
      </c>
      <c r="AR112" s="56" t="str">
        <f t="shared" si="3"/>
        <v>庄银洁</v>
      </c>
      <c r="AS112" s="56" t="str">
        <f t="shared" si="3"/>
        <v>庄银洁</v>
      </c>
      <c r="AT112" s="56" t="str">
        <f t="shared" si="3"/>
        <v>庄银洁</v>
      </c>
      <c r="AU112" s="56" t="str">
        <f t="shared" si="3"/>
        <v>庄银洁</v>
      </c>
      <c r="AV112" s="56" t="str">
        <f t="shared" si="3"/>
        <v>庄银洁</v>
      </c>
    </row>
    <row r="113" spans="1:48" ht="22.6" customHeight="1" thickTop="1" thickBot="1" x14ac:dyDescent="0.2">
      <c r="A113" s="20" t="str">
        <f>教师安排!AI111</f>
        <v>符苏琳</v>
      </c>
      <c r="B113" s="129" t="str">
        <f ca="1">IFERROR(INDEX(总课程表!B:B,MATCH($A113,总课程表!B:B,0)-1)&amp;CHAR(10)&amp;INDEX(总课程表!$A:$A,MATCH($A113,总课程表!B:B,0)-1),"")</f>
        <v>地校1
七10</v>
      </c>
      <c r="C113" s="130" t="str">
        <f>IFERROR(INDEX(总课程表!C:C,MATCH($A113,总课程表!C:C,0)-1)&amp;CHAR(10)&amp;INDEX(总课程表!$A:$A,MATCH($A113,总课程表!C:C,0)-1),"")</f>
        <v/>
      </c>
      <c r="D113" s="130" t="str">
        <f>IFERROR(INDEX(总课程表!D:D,MATCH($A113,总课程表!D:D,0)-1)&amp;CHAR(10)&amp;INDEX(总课程表!$A:$A,MATCH($A113,总课程表!D:D,0)-1),"")</f>
        <v/>
      </c>
      <c r="E113" s="131" t="str">
        <f>IFERROR(INDEX(总课程表!E:E,MATCH($A113,总课程表!E:E,0)-1)&amp;CHAR(10)&amp;INDEX(总课程表!$A:$A,MATCH($A113,总课程表!E:E,0)-1),"")</f>
        <v/>
      </c>
      <c r="F113" s="132" t="str">
        <f>IFERROR(INDEX(总课程表!F:F,MATCH($A113,总课程表!F:F,0)-1)&amp;CHAR(10)&amp;INDEX(总课程表!$A:$A,MATCH($A113,总课程表!F:F,0)-1),"")</f>
        <v/>
      </c>
      <c r="G113" s="130" t="str">
        <f>IFERROR(INDEX(总课程表!G:G,MATCH($A113,总课程表!G:G,0)-1)&amp;CHAR(10)&amp;INDEX(总课程表!$A:$A,MATCH($A113,总课程表!G:G,0)-1),"")</f>
        <v/>
      </c>
      <c r="H113" s="130" t="str">
        <f>IFERROR(INDEX(总课程表!H:H,MATCH($A113,总课程表!H:H,0)-1)&amp;CHAR(10)&amp;INDEX(总课程表!$A:$A,MATCH($A113,总课程表!H:H,0)-1),"")</f>
        <v/>
      </c>
      <c r="I113" s="133" t="str">
        <f>IFERROR(INDEX(总课程表!I:I,MATCH($A113,总课程表!I:I,0)-1)&amp;CHAR(10)&amp;INDEX(总课程表!$A:$A,MATCH($A113,总课程表!I:I,0)-1),"")</f>
        <v/>
      </c>
      <c r="J113" s="132" t="str">
        <f ca="1">IFERROR(INDEX(总课程表!J:J,MATCH($A113,总课程表!J:J,0)-1)&amp;CHAR(10)&amp;INDEX(总课程表!$A:$A,MATCH($A113,总课程表!J:J,0)-1),"")</f>
        <v/>
      </c>
      <c r="K113" s="130" t="str">
        <f>IFERROR(INDEX(总课程表!K:K,MATCH($A113,总课程表!K:K,0)-1)&amp;CHAR(10)&amp;INDEX(总课程表!$A:$A,MATCH($A113,总课程表!K:K,0)-1),"")</f>
        <v/>
      </c>
      <c r="L113" s="130" t="str">
        <f>IFERROR(INDEX(总课程表!L:L,MATCH($A113,总课程表!L:L,0)-1)&amp;CHAR(10)&amp;INDEX(总课程表!$A:$A,MATCH($A113,总课程表!L:L,0)-1),"")</f>
        <v/>
      </c>
      <c r="M113" s="131" t="str">
        <f>IFERROR(INDEX(总课程表!M:M,MATCH($A113,总课程表!M:M,0)-1)&amp;CHAR(10)&amp;INDEX(总课程表!$A:$A,MATCH($A113,总课程表!M:M,0)-1),"")</f>
        <v/>
      </c>
      <c r="N113" s="132" t="str">
        <f>IFERROR(INDEX(总课程表!N:N,MATCH($A113,总课程表!N:N,0)-1)&amp;CHAR(10)&amp;INDEX(总课程表!$A:$A,MATCH($A113,总课程表!N:N,0)-1),"")</f>
        <v/>
      </c>
      <c r="O113" s="130" t="str">
        <f>IFERROR(INDEX(总课程表!O:O,MATCH($A113,总课程表!O:O,0)-1)&amp;CHAR(10)&amp;INDEX(总课程表!$A:$A,MATCH($A113,总课程表!O:O,0)-1),"")</f>
        <v>外语
七10</v>
      </c>
      <c r="P113" s="130" t="str">
        <f>IFERROR(INDEX(总课程表!P:P,MATCH($A113,总课程表!P:P,0)-1)&amp;CHAR(10)&amp;INDEX(总课程表!$A:$A,MATCH($A113,总课程表!P:P,0)-1),"")</f>
        <v>健康
七3</v>
      </c>
      <c r="Q113" s="133" t="str">
        <f>IFERROR(INDEX(总课程表!Q:Q,MATCH($A113,总课程表!Q:Q,0)-1)&amp;CHAR(10)&amp;INDEX(总课程表!$A:$A,MATCH($A113,总课程表!Q:Q,0)-1),"")</f>
        <v/>
      </c>
      <c r="R113" s="132" t="str">
        <f ca="1">IFERROR(INDEX(总课程表!R:R,MATCH($A113,总课程表!R:R,0)-1)&amp;CHAR(10)&amp;INDEX(总课程表!$A:$A,MATCH($A113,总课程表!R:R,0)-1),"")</f>
        <v>外语
七10</v>
      </c>
      <c r="S113" s="130" t="str">
        <f>IFERROR(INDEX(总课程表!S:S,MATCH($A113,总课程表!S:S,0)-1)&amp;CHAR(10)&amp;INDEX(总课程表!$A:$A,MATCH($A113,总课程表!S:S,0)-1),"")</f>
        <v/>
      </c>
      <c r="T113" s="130" t="str">
        <f>IFERROR(INDEX(总课程表!T:T,MATCH($A113,总课程表!T:T,0)-1)&amp;CHAR(10)&amp;INDEX(总课程表!$A:$A,MATCH($A113,总课程表!T:T,0)-1),"")</f>
        <v/>
      </c>
      <c r="U113" s="131" t="str">
        <f>IFERROR(INDEX(总课程表!U:U,MATCH($A113,总课程表!U:U,0)-1)&amp;CHAR(10)&amp;INDEX(总课程表!$A:$A,MATCH($A113,总课程表!U:U,0)-1),"")</f>
        <v>健康
七5</v>
      </c>
      <c r="V113" s="132" t="str">
        <f>IFERROR(INDEX(总课程表!V:V,MATCH($A113,总课程表!V:V,0)-1)&amp;CHAR(10)&amp;INDEX(总课程表!$A:$A,MATCH($A113,总课程表!V:V,0)-1),"")</f>
        <v/>
      </c>
      <c r="W113" s="130" t="str">
        <f>IFERROR(INDEX(总课程表!W:W,MATCH($A113,总课程表!W:W,0)-1)&amp;CHAR(10)&amp;INDEX(总课程表!$A:$A,MATCH($A113,总课程表!W:W,0)-1),"")</f>
        <v/>
      </c>
      <c r="X113" s="49" t="str">
        <f t="array" ref="X113">IFERROR(IF(OR(A113=走班课),"选修",INDEX(总课程表!X:X,MATCH($A113,总课程表!X:X,0)-1)&amp;CHAR(10)&amp;INDEX(总课程表!$A:$A,MATCH($A113,总课程表!X:X,0)-1)),"")</f>
        <v>选修</v>
      </c>
      <c r="Y113" s="133" t="str">
        <f>IFERROR(INDEX(总课程表!Y:Y,MATCH($A113,总课程表!Y:Y,0)-1)&amp;CHAR(10)&amp;INDEX(总课程表!$A:$A,MATCH($A113,总课程表!Y:Y,0)-1),"")</f>
        <v/>
      </c>
      <c r="Z113" s="132" t="str">
        <f ca="1">IFERROR(INDEX(总课程表!Z:Z,MATCH($A113,总课程表!Z:Z,0)-1)&amp;CHAR(10)&amp;INDEX(总课程表!$A:$A,MATCH($A113,总课程表!Z:Z,0)-1),"")</f>
        <v/>
      </c>
      <c r="AA113" s="130" t="str">
        <f>IFERROR(INDEX(总课程表!AA:AA,MATCH($A113,总课程表!AA:AA,0)-1)&amp;CHAR(10)&amp;INDEX(总课程表!$A:$A,MATCH($A113,总课程表!AA:AA,0)-1),"")</f>
        <v/>
      </c>
      <c r="AB113" s="130" t="str">
        <f>IFERROR(INDEX(总课程表!AB:AB,MATCH($A113,总课程表!AB:AB,0)-1)&amp;CHAR(10)&amp;INDEX(总课程表!$A:$A,MATCH($A113,总课程表!AB:AB,0)-1),"")</f>
        <v/>
      </c>
      <c r="AC113" s="131" t="str">
        <f>IFERROR(INDEX(总课程表!AC:AC,MATCH($A113,总课程表!AC:AC,0)-1)&amp;CHAR(10)&amp;INDEX(总课程表!$A:$A,MATCH($A113,总课程表!AC:AC,0)-1),"")</f>
        <v>外语
七10</v>
      </c>
      <c r="AD113" s="132" t="str">
        <f>IFERROR(INDEX(总课程表!AD:AD,MATCH($A113,总课程表!AD:AD,0)-1)&amp;CHAR(10)&amp;INDEX(总课程表!$A:$A,MATCH($A113,总课程表!AD:AD,0)-1),"")</f>
        <v/>
      </c>
      <c r="AE113" s="130" t="str">
        <f>IFERROR(INDEX(总课程表!AE:AE,MATCH($A113,总课程表!AE:AE,0)-1)&amp;CHAR(10)&amp;INDEX(总课程表!$A:$A,MATCH($A113,总课程表!AE:AE,0)-1),"")</f>
        <v/>
      </c>
      <c r="AF113" s="130" t="str">
        <f>IFERROR(INDEX(总课程表!AF:AF,MATCH($A113,总课程表!AF:AF,0)-1)&amp;CHAR(10)&amp;INDEX(总课程表!$A:$A,MATCH($A113,总课程表!AF:AF,0)-1),"")</f>
        <v>健康
七4</v>
      </c>
      <c r="AG113" s="133" t="str">
        <f>IFERROR(INDEX(总课程表!AG:AG,MATCH($A113,总课程表!AG:AG,0)-1)&amp;CHAR(10)&amp;INDEX(总课程表!$A:$A,MATCH($A113,总课程表!AG:AG,0)-1),"")</f>
        <v/>
      </c>
      <c r="AH113" s="132" t="str">
        <f ca="1">IFERROR(INDEX(总课程表!AH:AH,MATCH($A113,总课程表!AH:AH,0)-1)&amp;CHAR(10)&amp;INDEX(总课程表!$A:$A,MATCH($A113,总课程表!AH:AH,0)-1),"")</f>
        <v/>
      </c>
      <c r="AI113" s="130" t="str">
        <f>IFERROR(INDEX(总课程表!AI:AI,MATCH($A113,总课程表!AI:AI,0)-1)&amp;CHAR(10)&amp;INDEX(总课程表!$A:$A,MATCH($A113,总课程表!AI:AI,0)-1),"")</f>
        <v>外语
七10</v>
      </c>
      <c r="AJ113" s="130" t="str">
        <f>IFERROR(INDEX(总课程表!AJ:AJ,MATCH($A113,总课程表!AJ:AJ,0)-1)&amp;CHAR(10)&amp;INDEX(总课程表!$A:$A,MATCH($A113,总课程表!AJ:AJ,0)-1),"")</f>
        <v/>
      </c>
      <c r="AK113" s="131" t="str">
        <f>IFERROR(INDEX(总课程表!AK:AK,MATCH($A113,总课程表!AK:AK,0)-1)&amp;CHAR(10)&amp;INDEX(总课程表!$A:$A,MATCH($A113,总课程表!AK:AK,0)-1),"")</f>
        <v/>
      </c>
      <c r="AL113" s="132" t="str">
        <f>IFERROR(INDEX(总课程表!AL:AL,MATCH($A113,总课程表!AL:AL,0)-1)&amp;CHAR(10)&amp;INDEX(总课程表!$A:$A,MATCH($A113,总课程表!AL:AL,0)-1),"")</f>
        <v/>
      </c>
      <c r="AM113" s="130" t="str">
        <f>IFERROR(INDEX(总课程表!AM:AM,MATCH($A113,总课程表!AM:AM,0)-1)&amp;CHAR(10)&amp;INDEX(总课程表!$A:$A,MATCH($A113,总课程表!AM:AM,0)-1),"")</f>
        <v/>
      </c>
      <c r="AN113" s="130" t="str">
        <f>IFERROR(INDEX(总课程表!AN:AN,MATCH($A113,总课程表!AN:AN,0)-1)&amp;CHAR(10)&amp;INDEX(总课程表!$A:$A,MATCH($A113,总课程表!AN:AN,0)-1),"")</f>
        <v/>
      </c>
      <c r="AO113" s="133" t="str">
        <f>IFERROR(INDEX(总课程表!AO:AO,MATCH($A113,总课程表!AO:AO,0)-1)&amp;CHAR(10)&amp;INDEX(总课程表!$A:$A,MATCH($A113,总课程表!AO:AO,0)-1),"")</f>
        <v/>
      </c>
      <c r="AQ113" s="35" t="b">
        <f t="array" aca="1" ref="AQ113" ca="1">SUMPRODUCT((B113:AO113=教师总表0!B113:AO113)*1)=40</f>
        <v>1</v>
      </c>
      <c r="AR113" s="56" t="str">
        <f t="shared" si="3"/>
        <v>符苏琳</v>
      </c>
      <c r="AS113" s="56" t="str">
        <f t="shared" si="3"/>
        <v>符苏琳</v>
      </c>
      <c r="AT113" s="56" t="str">
        <f t="shared" si="3"/>
        <v>符苏琳</v>
      </c>
      <c r="AU113" s="56" t="str">
        <f t="shared" si="3"/>
        <v>符苏琳</v>
      </c>
      <c r="AV113" s="56" t="str">
        <f t="shared" si="3"/>
        <v>符苏琳</v>
      </c>
    </row>
    <row r="114" spans="1:48" ht="16.399999999999999" thickTop="1" x14ac:dyDescent="0.15">
      <c r="A114" s="71" t="s">
        <v>190</v>
      </c>
      <c r="B114" s="57" t="str">
        <f ca="1">"调课教师共计："&amp;COUNTIF(AQ4:AQ112,FALSE)&amp;"人"</f>
        <v>调课教师共计：0人</v>
      </c>
      <c r="C114" s="17"/>
      <c r="D114" s="17"/>
      <c r="E114" s="17"/>
    </row>
    <row r="115" spans="1:48" ht="15.75" x14ac:dyDescent="0.15">
      <c r="A115" s="72" t="s">
        <v>190</v>
      </c>
      <c r="B115" s="17" t="e" vm="1">
        <f t="array" aca="1" ref="B115" ca="1">_xlfn.CONCAT("课表变动共计：",SUM(IF(班级总表!B4:AO33=班级总表0!B4:AO33,0,1)),"节")</f>
        <v>#NAME?</v>
      </c>
      <c r="C115" s="17"/>
      <c r="D115" s="17"/>
      <c r="E115" s="17"/>
    </row>
    <row r="116" spans="1:48" ht="11.3" customHeight="1" x14ac:dyDescent="0.15"/>
    <row r="117" spans="1:48" ht="11.3" customHeight="1" x14ac:dyDescent="0.15"/>
    <row r="118" spans="1:48" ht="11.3" customHeight="1" x14ac:dyDescent="0.15"/>
    <row r="119" spans="1:48" ht="11.3" customHeight="1" x14ac:dyDescent="0.15"/>
    <row r="120" spans="1:48" ht="11.3" customHeight="1" x14ac:dyDescent="0.15"/>
    <row r="121" spans="1:48" ht="11.3" customHeight="1" x14ac:dyDescent="0.15"/>
    <row r="122" spans="1:48" ht="11.3" customHeight="1" x14ac:dyDescent="0.15"/>
    <row r="123" spans="1:48" ht="11.3" customHeight="1" x14ac:dyDescent="0.15"/>
    <row r="124" spans="1:48" x14ac:dyDescent="0.15"/>
    <row r="125" spans="1:48" x14ac:dyDescent="0.15"/>
    <row r="126" spans="1:48" x14ac:dyDescent="0.15"/>
    <row r="127" spans="1:48" x14ac:dyDescent="0.15"/>
    <row r="128" spans="1:4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</sheetData>
  <autoFilter ref="A3:A115" xr:uid="{00000000-0009-0000-0000-000003000000}"/>
  <customSheetViews>
    <customSheetView guid="{3D2B2CDE-11F7-4260-B820-69F4086C82A9}" showGridLines="0" hiddenRows="1" hiddenColumns="1">
      <pane xSplit="1" ySplit="3" topLeftCell="B4" state="frozen"/>
      <selection activeCell="I1" sqref="I1:O1"/>
      <pageMargins left="0.7" right="0.7" top="0.75" bottom="0.75" header="0.3" footer="0.3"/>
      <pageSetup paperSize="9" orientation="portrait"/>
    </customSheetView>
    <customSheetView guid="{DC791125-1710-4D85-B267-30AD209ACBAD}" showGridLines="0" hiddenRows="1" hiddenColumns="1">
      <pane xSplit="1" ySplit="3" topLeftCell="B4" state="frozen"/>
      <selection activeCell="I1" sqref="I1:O1"/>
      <pageMargins left="0.7" right="0.7" top="0.75" bottom="0.75" header="0.3" footer="0.3"/>
      <pageSetup paperSize="9" orientation="portrait"/>
    </customSheetView>
    <customSheetView guid="{D47C661F-FF6C-48F9-8461-2BDCD523D9A4}" showGridLines="0" hiddenRows="1" hiddenColumns="1">
      <pane xSplit="1" ySplit="3" topLeftCell="B4" state="frozen"/>
      <selection activeCell="I1" sqref="I1:O1"/>
      <pageMargins left="0.7" right="0.7" top="0.75" bottom="0.75" header="0.3" footer="0.3"/>
      <pageSetup paperSize="9" orientation="portrait"/>
    </customSheetView>
    <customSheetView guid="{478A5A31-2E73-4D6F-8809-594F23B542C8}" showGridLines="0" hiddenRows="1" hiddenColumns="1">
      <pane xSplit="1" ySplit="3" topLeftCell="B4" state="frozen"/>
      <selection activeCell="I1" sqref="I1:O1"/>
      <pageMargins left="0.7" right="0.7" top="0.75" bottom="0.75" header="0.3" footer="0.3"/>
      <pageSetup paperSize="9" orientation="portrait"/>
    </customSheetView>
    <customSheetView guid="{BBC8EEBE-60DB-467D-81C6-0B3153099AD4}" showGridLines="0" hiddenRows="1" hiddenColumns="1">
      <pane xSplit="1" ySplit="3" topLeftCell="B4" state="frozen"/>
      <selection activeCell="I1" sqref="I1:O1"/>
      <pageMargins left="0.7" right="0.7" top="0.75" bottom="0.75" header="0.3" footer="0.3"/>
      <pageSetup paperSize="9" orientation="portrait"/>
    </customSheetView>
  </customSheetViews>
  <mergeCells count="15">
    <mergeCell ref="B1:I1"/>
    <mergeCell ref="J1:Q1"/>
    <mergeCell ref="R1:Y1"/>
    <mergeCell ref="Z1:AG1"/>
    <mergeCell ref="AH1:AO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</mergeCells>
  <phoneticPr fontId="28" type="noConversion"/>
  <conditionalFormatting sqref="A4:A113">
    <cfRule type="expression" dxfId="37" priority="147">
      <formula>$AQ4=FALSE</formula>
    </cfRule>
  </conditionalFormatting>
  <conditionalFormatting sqref="B112:G113 I112:O113 Q112:W113 Z112:AE113 AG112:AM113 AO112:AO113">
    <cfRule type="expression" dxfId="36" priority="388">
      <formula>B112&lt;&gt;#REF!</formula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300-000004000000}">
            <xm:f>SUM(IF(B4:I4=教师总表0!B4:I4,0,1))&lt;&gt;0</xm:f>
            <x14:dxf>
              <fill>
                <patternFill patternType="solid">
                  <bgColor rgb="FFFF9900"/>
                </patternFill>
              </fill>
            </x14:dxf>
          </x14:cfRule>
          <xm:sqref>AR4:AR113</xm:sqref>
        </x14:conditionalFormatting>
        <x14:conditionalFormatting xmlns:xm="http://schemas.microsoft.com/office/excel/2006/main">
          <x14:cfRule type="expression" priority="5" id="{00000000-000E-0000-0300-000005000000}">
            <xm:f>SUM(IF(J4:Q4=教师总表0!J4:Q4,0,1))&lt;&gt;0</xm:f>
            <x14:dxf>
              <fill>
                <patternFill patternType="solid">
                  <bgColor rgb="FFFF9900"/>
                </patternFill>
              </fill>
            </x14:dxf>
          </x14:cfRule>
          <xm:sqref>AS4:AS113</xm:sqref>
        </x14:conditionalFormatting>
        <x14:conditionalFormatting xmlns:xm="http://schemas.microsoft.com/office/excel/2006/main">
          <x14:cfRule type="expression" priority="3" id="{00000000-000E-0000-0300-000003000000}">
            <xm:f>SUM(IF(R4:Y4=教师总表0!R4:Y4,0,1))&lt;&gt;0</xm:f>
            <x14:dxf>
              <fill>
                <patternFill patternType="solid">
                  <bgColor rgb="FFFF9900"/>
                </patternFill>
              </fill>
            </x14:dxf>
          </x14:cfRule>
          <xm:sqref>AT4:AT113</xm:sqref>
        </x14:conditionalFormatting>
        <x14:conditionalFormatting xmlns:xm="http://schemas.microsoft.com/office/excel/2006/main">
          <x14:cfRule type="expression" priority="2" id="{00000000-000E-0000-0300-000002000000}">
            <xm:f>SUM(IF(Z4:AG4=教师总表0!Z4:AG4,0,1))&lt;&gt;0</xm:f>
            <x14:dxf>
              <fill>
                <patternFill patternType="solid">
                  <bgColor rgb="FFFF9900"/>
                </patternFill>
              </fill>
            </x14:dxf>
          </x14:cfRule>
          <xm:sqref>AU4:AU113</xm:sqref>
        </x14:conditionalFormatting>
        <x14:conditionalFormatting xmlns:xm="http://schemas.microsoft.com/office/excel/2006/main">
          <x14:cfRule type="expression" priority="1" id="{00000000-000E-0000-0300-000001000000}">
            <xm:f>SUM(IF(AH4:AO4=教师总表0!AH4:AO4,0,1))&lt;&gt;0</xm:f>
            <x14:dxf>
              <fill>
                <patternFill patternType="solid">
                  <bgColor rgb="FFFF9900"/>
                </patternFill>
              </fill>
            </x14:dxf>
          </x14:cfRule>
          <xm:sqref>AV4:AV113</xm:sqref>
        </x14:conditionalFormatting>
        <x14:conditionalFormatting xmlns:xm="http://schemas.microsoft.com/office/excel/2006/main">
          <x14:cfRule type="expression" priority="9" id="{00000000-000E-0000-0300-000009000000}">
            <xm:f>B4&lt;&gt;教师总表0!B4</xm:f>
            <x14:dxf>
              <fill>
                <patternFill patternType="solid">
                  <bgColor rgb="FF33CCCC"/>
                </patternFill>
              </fill>
            </x14:dxf>
          </x14:cfRule>
          <xm:sqref>B4:AO113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O15"/>
  <sheetViews>
    <sheetView showGridLines="0" workbookViewId="0">
      <selection activeCell="F22" sqref="F22"/>
    </sheetView>
  </sheetViews>
  <sheetFormatPr defaultColWidth="9" defaultRowHeight="13.1" x14ac:dyDescent="0.15"/>
  <cols>
    <col min="1" max="1" width="5.109375" style="1" customWidth="1"/>
    <col min="2" max="2" width="4.44140625" style="1" customWidth="1"/>
    <col min="3" max="3" width="4.21875" style="1" customWidth="1"/>
    <col min="4" max="6" width="9.44140625" style="19" customWidth="1"/>
    <col min="7" max="7" width="11.5546875" style="19" customWidth="1"/>
    <col min="8" max="8" width="9.44140625" style="19" customWidth="1"/>
    <col min="9" max="10" width="9" style="1"/>
    <col min="11" max="12" width="9" style="1" customWidth="1"/>
    <col min="13" max="13" width="2.44140625" style="1" customWidth="1"/>
    <col min="14" max="14" width="6" style="1" customWidth="1"/>
    <col min="15" max="16384" width="9" style="1"/>
  </cols>
  <sheetData>
    <row r="1" spans="1:15" ht="24.05" customHeight="1" x14ac:dyDescent="0.25">
      <c r="B1" s="189" t="str">
        <f>"第"&amp;教师分表!A1&amp;"周调课表"</f>
        <v>第1周调课表</v>
      </c>
      <c r="C1" s="189"/>
      <c r="D1" s="189"/>
      <c r="E1" s="189"/>
      <c r="F1" s="189"/>
      <c r="G1" s="189"/>
      <c r="H1" s="189"/>
      <c r="J1" s="20" t="s">
        <v>1</v>
      </c>
      <c r="K1" s="20" t="s">
        <v>11</v>
      </c>
      <c r="L1" s="20" t="s">
        <v>20</v>
      </c>
      <c r="M1" s="20"/>
      <c r="N1" s="20"/>
    </row>
    <row r="2" spans="1:15" x14ac:dyDescent="0.15">
      <c r="B2" s="119" t="s">
        <v>191</v>
      </c>
      <c r="C2" s="21" t="s">
        <v>234</v>
      </c>
      <c r="D2" s="22" t="str">
        <f ca="1">OFFSET(INDIRECT("总课程表!A"&amp;MATCH(C2,总课程表!A1:A64,0)),1,0)</f>
        <v>庄银洁</v>
      </c>
      <c r="G2" s="23"/>
      <c r="H2" s="24" t="str">
        <f ca="1">TEXT(NOW(),"mm/dd h:mm")&amp;"打印"</f>
        <v>02/12 21:24打印</v>
      </c>
      <c r="J2" s="20" t="s">
        <v>2</v>
      </c>
      <c r="K2" s="20" t="s">
        <v>12</v>
      </c>
      <c r="L2" s="20" t="s">
        <v>21</v>
      </c>
      <c r="M2" s="20"/>
    </row>
    <row r="3" spans="1:15" ht="27.85" customHeight="1" x14ac:dyDescent="0.15">
      <c r="B3" s="190" t="s">
        <v>192</v>
      </c>
      <c r="C3" s="191"/>
      <c r="D3" s="25" t="s">
        <v>180</v>
      </c>
      <c r="E3" s="25" t="s">
        <v>181</v>
      </c>
      <c r="F3" s="25" t="s">
        <v>182</v>
      </c>
      <c r="G3" s="25" t="s">
        <v>183</v>
      </c>
      <c r="H3" s="26" t="s">
        <v>184</v>
      </c>
      <c r="J3" s="20" t="s">
        <v>3</v>
      </c>
      <c r="K3" s="20" t="s">
        <v>13</v>
      </c>
      <c r="L3" s="20" t="s">
        <v>22</v>
      </c>
      <c r="M3" s="20"/>
    </row>
    <row r="4" spans="1:15" ht="13.6" customHeight="1" x14ac:dyDescent="0.15">
      <c r="B4" s="192" t="s">
        <v>193</v>
      </c>
      <c r="C4" s="27">
        <v>1</v>
      </c>
      <c r="D4" s="120" t="str">
        <f ca="1">VLOOKUP($C$2,班级总表!$A$4:$AO$40,ROW()+8*COLUMN()-34,FALSE)</f>
        <v>数学</v>
      </c>
      <c r="E4" s="120" t="str">
        <f ca="1">VLOOKUP($C$2,班级总表!$A$4:$AO$40,ROW()+8*COLUMN()-34,FALSE)</f>
        <v>外语</v>
      </c>
      <c r="F4" s="120" t="str">
        <f ca="1">VLOOKUP($C$2,班级总表!$A$4:$AO$40,ROW()+8*COLUMN()-34,FALSE)</f>
        <v>地校1</v>
      </c>
      <c r="G4" s="120" t="str">
        <f ca="1">VLOOKUP($C$2,班级总表!$A$4:$AO$40,ROW()+8*COLUMN()-34,FALSE)</f>
        <v>外语</v>
      </c>
      <c r="H4" s="121" t="str">
        <f ca="1">VLOOKUP($C$2,班级总表!$A$4:$AO$40,ROW()+8*COLUMN()-34,FALSE)</f>
        <v>数学</v>
      </c>
      <c r="J4" s="20" t="s">
        <v>4</v>
      </c>
      <c r="K4" s="20" t="s">
        <v>14</v>
      </c>
      <c r="L4" s="20" t="s">
        <v>23</v>
      </c>
      <c r="M4" s="20"/>
    </row>
    <row r="5" spans="1:15" x14ac:dyDescent="0.15">
      <c r="B5" s="193"/>
      <c r="C5" s="29">
        <v>2</v>
      </c>
      <c r="D5" s="28" t="str">
        <f ca="1">VLOOKUP($C$2,班级总表!$A$4:$AO$40,ROW()+8*COLUMN()-34,FALSE)</f>
        <v>语文</v>
      </c>
      <c r="E5" s="28" t="str">
        <f ca="1">VLOOKUP($C$2,班级总表!$A$4:$AO$40,ROW()+8*COLUMN()-34,FALSE)</f>
        <v>生物</v>
      </c>
      <c r="F5" s="28" t="str">
        <f ca="1">VLOOKUP($C$2,班级总表!$A$4:$AO$40,ROW()+8*COLUMN()-34,FALSE)</f>
        <v>数学</v>
      </c>
      <c r="G5" s="28" t="str">
        <f ca="1">VLOOKUP($C$2,班级总表!$A$4:$AO$40,ROW()+8*COLUMN()-34,FALSE)</f>
        <v>音乐</v>
      </c>
      <c r="H5" s="122" t="str">
        <f ca="1">VLOOKUP($C$2,班级总表!$A$4:$AO$40,ROW()+8*COLUMN()-34,FALSE)</f>
        <v>语文</v>
      </c>
      <c r="J5" s="20" t="s">
        <v>5</v>
      </c>
      <c r="K5" s="20" t="s">
        <v>15</v>
      </c>
      <c r="L5" s="20" t="s">
        <v>24</v>
      </c>
      <c r="M5" s="20"/>
    </row>
    <row r="6" spans="1:15" x14ac:dyDescent="0.15">
      <c r="B6" s="193"/>
      <c r="C6" s="29">
        <v>3</v>
      </c>
      <c r="D6" s="28" t="str">
        <f ca="1">VLOOKUP($C$2,班级总表!$A$4:$AO$40,ROW()+8*COLUMN()-34,FALSE)</f>
        <v>生物</v>
      </c>
      <c r="E6" s="28" t="str">
        <f ca="1">VLOOKUP($C$2,班级总表!$A$4:$AO$40,ROW()+8*COLUMN()-34,FALSE)</f>
        <v>数学</v>
      </c>
      <c r="F6" s="28" t="str">
        <f ca="1">VLOOKUP($C$2,班级总表!$A$4:$AO$40,ROW()+8*COLUMN()-34,FALSE)</f>
        <v>语文</v>
      </c>
      <c r="G6" s="28" t="str">
        <f ca="1">VLOOKUP($C$2,班级总表!$A$4:$AO$40,ROW()+8*COLUMN()-34,FALSE)</f>
        <v>语文</v>
      </c>
      <c r="H6" s="122" t="str">
        <f ca="1">VLOOKUP($C$2,班级总表!$A$4:$AO$40,ROW()+8*COLUMN()-34,FALSE)</f>
        <v>生物</v>
      </c>
      <c r="J6" s="20" t="s">
        <v>6</v>
      </c>
      <c r="K6" s="20" t="s">
        <v>16</v>
      </c>
      <c r="L6" s="20" t="s">
        <v>25</v>
      </c>
      <c r="M6" s="20"/>
    </row>
    <row r="7" spans="1:15" x14ac:dyDescent="0.15">
      <c r="B7" s="194"/>
      <c r="C7" s="30">
        <v>4</v>
      </c>
      <c r="D7" s="123" t="str">
        <f ca="1">VLOOKUP($C$2,班级总表!$A$4:$AO$40,ROW()+8*COLUMN()-34,FALSE)</f>
        <v>政治</v>
      </c>
      <c r="E7" s="123" t="str">
        <f ca="1">VLOOKUP($C$2,班级总表!$A$4:$AO$40,ROW()+8*COLUMN()-34,FALSE)</f>
        <v>语文</v>
      </c>
      <c r="F7" s="123" t="str">
        <f ca="1">VLOOKUP($C$2,班级总表!$A$4:$AO$40,ROW()+8*COLUMN()-34,FALSE)</f>
        <v>健康</v>
      </c>
      <c r="G7" s="123" t="str">
        <f ca="1">VLOOKUP($C$2,班级总表!$A$4:$AO$40,ROW()+8*COLUMN()-34,FALSE)</f>
        <v>数学</v>
      </c>
      <c r="H7" s="124" t="str">
        <f ca="1">VLOOKUP($C$2,班级总表!$A$4:$AO$40,ROW()+8*COLUMN()-34,FALSE)</f>
        <v>外语</v>
      </c>
      <c r="J7" s="20" t="s">
        <v>7</v>
      </c>
      <c r="K7" s="20" t="s">
        <v>17</v>
      </c>
      <c r="L7" s="20" t="s">
        <v>26</v>
      </c>
      <c r="M7" s="20"/>
    </row>
    <row r="8" spans="1:15" ht="13.6" customHeight="1" x14ac:dyDescent="0.15">
      <c r="B8" s="195" t="s">
        <v>194</v>
      </c>
      <c r="C8" s="27">
        <v>5</v>
      </c>
      <c r="D8" s="28" t="str">
        <f ca="1">VLOOKUP($C$2,班级总表!$A$4:$AO$40,ROW()+8*COLUMN()-34,FALSE)</f>
        <v>体育</v>
      </c>
      <c r="E8" s="28" t="str">
        <f ca="1">VLOOKUP($C$2,班级总表!$A$4:$AO$40,ROW()+8*COLUMN()-34,FALSE)</f>
        <v>综实</v>
      </c>
      <c r="F8" s="28" t="str">
        <f ca="1">VLOOKUP($C$2,班级总表!$A$4:$AO$40,ROW()+8*COLUMN()-34,FALSE)</f>
        <v>地理</v>
      </c>
      <c r="G8" s="28" t="str">
        <f ca="1">VLOOKUP($C$2,班级总表!$A$4:$AO$40,ROW()+8*COLUMN()-34,FALSE)</f>
        <v>政治</v>
      </c>
      <c r="H8" s="122" t="str">
        <f ca="1">VLOOKUP($C$2,班级总表!$A$4:$AO$40,ROW()+8*COLUMN()-34,FALSE)</f>
        <v>体育</v>
      </c>
      <c r="J8" s="20" t="s">
        <v>8</v>
      </c>
      <c r="K8" s="20" t="s">
        <v>18</v>
      </c>
      <c r="L8" s="20" t="s">
        <v>27</v>
      </c>
      <c r="M8" s="20"/>
    </row>
    <row r="9" spans="1:15" x14ac:dyDescent="0.15">
      <c r="B9" s="196"/>
      <c r="C9" s="29">
        <v>6</v>
      </c>
      <c r="D9" s="28" t="str">
        <f ca="1">VLOOKUP($C$2,班级总表!$A$4:$AO$40,ROW()+8*COLUMN()-34,FALSE)</f>
        <v>信息</v>
      </c>
      <c r="E9" s="28" t="str">
        <f ca="1">VLOOKUP($C$2,班级总表!$A$4:$AO$40,ROW()+8*COLUMN()-34,FALSE)</f>
        <v>历史</v>
      </c>
      <c r="F9" s="28" t="str">
        <f ca="1">VLOOKUP($C$2,班级总表!$A$4:$AO$40,ROW()+8*COLUMN()-34,FALSE)</f>
        <v>班会</v>
      </c>
      <c r="G9" s="28" t="str">
        <f ca="1">VLOOKUP($C$2,班级总表!$A$4:$AO$40,ROW()+8*COLUMN()-34,FALSE)</f>
        <v>体育</v>
      </c>
      <c r="H9" s="122" t="str">
        <f ca="1">VLOOKUP($C$2,班级总表!$A$4:$AO$40,ROW()+8*COLUMN()-34,FALSE)</f>
        <v>历史</v>
      </c>
      <c r="J9" s="20" t="s">
        <v>9</v>
      </c>
      <c r="K9" s="20" t="s">
        <v>19</v>
      </c>
      <c r="L9" s="20" t="s">
        <v>28</v>
      </c>
    </row>
    <row r="10" spans="1:15" x14ac:dyDescent="0.15">
      <c r="B10" s="197"/>
      <c r="C10" s="31">
        <v>7</v>
      </c>
      <c r="D10" s="28" t="str">
        <f ca="1">VLOOKUP($C$2,班级总表!$A$4:$AO$40,ROW()+8*COLUMN()-34,FALSE)</f>
        <v>外语</v>
      </c>
      <c r="E10" s="28" t="str">
        <f ca="1">VLOOKUP($C$2,班级总表!$A$4:$AO$40,ROW()+8*COLUMN()-34,FALSE)</f>
        <v>美术</v>
      </c>
      <c r="F10" s="28" t="str">
        <f ca="1">VLOOKUP($C$2,班级总表!$A$4:$AO$40,ROW()+8*COLUMN()-34,FALSE)</f>
        <v>选修</v>
      </c>
      <c r="G10" s="28" t="str">
        <f ca="1">VLOOKUP($C$2,班级总表!$A$4:$AO$40,ROW()+8*COLUMN()-34,FALSE)</f>
        <v>信息</v>
      </c>
      <c r="H10" s="122" t="str">
        <f ca="1">VLOOKUP($C$2,班级总表!$A$4:$AO$40,ROW()+8*COLUMN()-34,FALSE)</f>
        <v>地理</v>
      </c>
      <c r="J10" s="20" t="s">
        <v>10</v>
      </c>
      <c r="K10" s="20"/>
      <c r="L10" s="20" t="s">
        <v>29</v>
      </c>
    </row>
    <row r="11" spans="1:15" x14ac:dyDescent="0.15">
      <c r="B11" s="198"/>
      <c r="C11" s="30">
        <v>8</v>
      </c>
      <c r="D11" s="125" t="str">
        <f ca="1">VLOOKUP($C$2,班级总表!$A$4:$AO$40,ROW()+8*COLUMN()-34,FALSE)</f>
        <v>安/书</v>
      </c>
      <c r="E11" s="125" t="str">
        <f ca="1">VLOOKUP($C$2,班级总表!$A$4:$AO$40,ROW()+8*COLUMN()-34,FALSE)</f>
        <v>活动</v>
      </c>
      <c r="F11" s="125" t="str">
        <f ca="1">VLOOKUP($C$2,班级总表!$A$4:$AO$40,ROW()+8*COLUMN()-34,FALSE)</f>
        <v>活动</v>
      </c>
      <c r="G11" s="125" t="str">
        <f ca="1">VLOOKUP($C$2,班级总表!$A$4:$AO$40,ROW()+8*COLUMN()-34,FALSE)</f>
        <v>民族</v>
      </c>
      <c r="H11" s="126" t="str">
        <f ca="1">VLOOKUP($C$2,班级总表!$A$4:$AO$40,ROW()+8*COLUMN()-34,FALSE)</f>
        <v>自习</v>
      </c>
      <c r="J11" s="20"/>
      <c r="K11" s="20"/>
      <c r="L11" s="20" t="s">
        <v>30</v>
      </c>
      <c r="M11" s="127" t="s">
        <v>190</v>
      </c>
      <c r="N11" s="128" t="s">
        <v>195</v>
      </c>
      <c r="O11" s="32" t="str">
        <f ca="1">COUNTIF(班级总表!$AQ$4:$AQ33,FALSE)&amp;"个班"</f>
        <v>0个班</v>
      </c>
    </row>
    <row r="12" spans="1:15" x14ac:dyDescent="0.15">
      <c r="J12" s="20"/>
      <c r="K12" s="20"/>
    </row>
    <row r="15" spans="1:15" ht="15.75" x14ac:dyDescent="0.15">
      <c r="A15" s="16"/>
      <c r="B15" s="17"/>
    </row>
  </sheetData>
  <customSheetViews>
    <customSheetView guid="{3D2B2CDE-11F7-4260-B820-69F4086C82A9}" showGridLines="0">
      <selection activeCell="L1" sqref="L1"/>
      <pageMargins left="0.7" right="0.7" top="0.75" bottom="0.75" header="0.3" footer="0.3"/>
      <pageSetup paperSize="9" orientation="portrait"/>
    </customSheetView>
    <customSheetView guid="{DC791125-1710-4D85-B267-30AD209ACBAD}" showGridLines="0">
      <selection activeCell="L1" sqref="L1"/>
      <pageMargins left="0.7" right="0.7" top="0.75" bottom="0.75" header="0.3" footer="0.3"/>
      <pageSetup paperSize="9" orientation="portrait"/>
    </customSheetView>
    <customSheetView guid="{D47C661F-FF6C-48F9-8461-2BDCD523D9A4}" showGridLines="0">
      <selection activeCell="L1" sqref="L1"/>
      <pageMargins left="0.7" right="0.7" top="0.75" bottom="0.75" header="0.3" footer="0.3"/>
      <pageSetup paperSize="9" orientation="portrait"/>
    </customSheetView>
    <customSheetView guid="{478A5A31-2E73-4D6F-8809-594F23B542C8}" showGridLines="0">
      <selection activeCell="L1" sqref="L1"/>
      <pageMargins left="0.7" right="0.7" top="0.75" bottom="0.75" header="0.3" footer="0.3"/>
      <pageSetup paperSize="9" orientation="portrait"/>
    </customSheetView>
    <customSheetView guid="{BBC8EEBE-60DB-467D-81C6-0B3153099AD4}" showGridLines="0">
      <selection activeCell="L1" sqref="L1"/>
      <pageMargins left="0.7" right="0.7" top="0.75" bottom="0.75" header="0.3" footer="0.3"/>
      <pageSetup paperSize="9" orientation="portrait"/>
    </customSheetView>
  </customSheetViews>
  <mergeCells count="4">
    <mergeCell ref="B1:H1"/>
    <mergeCell ref="B3:C3"/>
    <mergeCell ref="B4:B7"/>
    <mergeCell ref="B8:B11"/>
  </mergeCells>
  <phoneticPr fontId="28" type="noConversion"/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8" id="{00000000-000E-0000-0400-000070010000}">
            <xm:f>班级总表!$AQ23=FALSE</xm:f>
            <x14:dxf>
              <fill>
                <patternFill patternType="solid">
                  <bgColor rgb="FFFFC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7" id="{00000000-000E-0000-0400-000007000000}">
            <xm:f>班级总表!$AQ4=FALSE</xm:f>
            <x14:dxf>
              <fill>
                <patternFill patternType="solid">
                  <bgColor rgb="FFFF9900"/>
                </patternFill>
              </fill>
            </x14:dxf>
          </x14:cfRule>
          <xm:sqref>J1:J10</xm:sqref>
        </x14:conditionalFormatting>
        <x14:conditionalFormatting xmlns:xm="http://schemas.microsoft.com/office/excel/2006/main">
          <x14:cfRule type="expression" priority="2" id="{00000000-000E-0000-0400-000002000000}">
            <xm:f>班级总表!$AQ14=FALSE</xm:f>
            <x14:dxf>
              <fill>
                <patternFill patternType="solid">
                  <bgColor rgb="FFFFC000"/>
                </patternFill>
              </fill>
            </x14:dxf>
          </x14:cfRule>
          <xm:sqref>K1:K11</xm:sqref>
        </x14:conditionalFormatting>
        <x14:conditionalFormatting xmlns:xm="http://schemas.microsoft.com/office/excel/2006/main">
          <x14:cfRule type="expression" priority="1" id="{00000000-000E-0000-0400-000001000000}">
            <xm:f>班级总表!$AQ23=FALSE</xm:f>
            <x14:dxf>
              <fill>
                <patternFill patternType="solid">
                  <bgColor rgb="FFFFC000"/>
                </patternFill>
              </fill>
            </x14:dxf>
          </x14:cfRule>
          <xm:sqref>L1:L11</xm:sqref>
        </x14:conditionalFormatting>
        <x14:conditionalFormatting xmlns:xm="http://schemas.microsoft.com/office/excel/2006/main">
          <x14:cfRule type="expression" priority="8" id="{00000000-000E-0000-0400-000008000000}">
            <xm:f>D4&lt;&gt;班级分表0!D4</xm:f>
            <x14:dxf>
              <fill>
                <patternFill patternType="solid">
                  <bgColor rgb="FF33CCCC"/>
                </patternFill>
              </fill>
            </x14:dxf>
          </x14:cfRule>
          <xm:sqref>D4:H11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T20"/>
  <sheetViews>
    <sheetView showGridLines="0" workbookViewId="0">
      <selection activeCell="M8" sqref="M8"/>
    </sheetView>
  </sheetViews>
  <sheetFormatPr defaultColWidth="9" defaultRowHeight="13.1" x14ac:dyDescent="0.15"/>
  <cols>
    <col min="1" max="1" width="4.44140625" style="1" customWidth="1"/>
    <col min="2" max="2" width="4" style="1" customWidth="1"/>
    <col min="3" max="3" width="1.88671875" style="1" customWidth="1"/>
    <col min="4" max="8" width="4.5546875" style="2" customWidth="1"/>
    <col min="9" max="10" width="15.44140625" style="1" customWidth="1"/>
    <col min="11" max="11" width="7.109375" style="20" customWidth="1"/>
    <col min="12" max="12" width="7.109375" style="112" customWidth="1"/>
    <col min="13" max="13" width="7.109375" style="20" customWidth="1"/>
    <col min="14" max="14" width="7.109375" style="112" customWidth="1"/>
    <col min="15" max="15" width="7.109375" style="20" customWidth="1"/>
    <col min="16" max="16" width="7.109375" style="112" customWidth="1"/>
    <col min="17" max="18" width="7.109375" style="20" customWidth="1"/>
    <col min="19" max="19" width="5.44140625" style="20" customWidth="1"/>
    <col min="20" max="20" width="6.44140625" style="1" customWidth="1"/>
    <col min="21" max="16384" width="9" style="1"/>
  </cols>
  <sheetData>
    <row r="1" spans="1:20" ht="19.5" customHeight="1" x14ac:dyDescent="0.25">
      <c r="A1" s="3">
        <v>1</v>
      </c>
      <c r="B1" s="4" t="str">
        <f>"第"&amp;A1&amp;"周调课表"</f>
        <v>第1周调课表</v>
      </c>
      <c r="C1" s="4"/>
      <c r="D1" s="4"/>
      <c r="E1" s="4"/>
      <c r="F1" s="4"/>
      <c r="G1" s="4"/>
      <c r="H1" s="4"/>
      <c r="K1" s="20" t="str">
        <f ca="1">INDIRECT("教师安排!AI"&amp;(ROW(A2)+14*COLUMN(A2)-14))&amp;""</f>
        <v>包丽芬</v>
      </c>
      <c r="L1" s="20" t="str">
        <f t="shared" ref="L1:R14" ca="1" si="0">INDIRECT("教师安排!AI"&amp;(ROW(B2)+14*COLUMN(B2)-14))&amp;""</f>
        <v>高亚媛</v>
      </c>
      <c r="M1" s="20" t="str">
        <f t="shared" ca="1" si="0"/>
        <v>季艳</v>
      </c>
      <c r="N1" s="20" t="str">
        <f t="shared" ca="1" si="0"/>
        <v>刘萌</v>
      </c>
      <c r="O1" s="20" t="str">
        <f t="shared" ca="1" si="0"/>
        <v>任向华</v>
      </c>
      <c r="P1" s="20" t="str">
        <f t="shared" ca="1" si="0"/>
        <v>万媛</v>
      </c>
      <c r="Q1" s="20" t="str">
        <f t="shared" ca="1" si="0"/>
        <v>杨帆</v>
      </c>
      <c r="R1" s="20" t="str">
        <f t="shared" ca="1" si="0"/>
        <v>赵文佳</v>
      </c>
      <c r="S1" s="1"/>
    </row>
    <row r="2" spans="1:20" ht="14.25" customHeight="1" x14ac:dyDescent="0.15">
      <c r="B2" s="6" t="s">
        <v>233</v>
      </c>
      <c r="C2" s="6"/>
      <c r="D2" s="199"/>
      <c r="E2" s="199"/>
      <c r="F2" s="7"/>
      <c r="G2" s="5"/>
      <c r="H2" s="8" t="str">
        <f ca="1">TEXT(NOW(),"mm/dd h:mm")&amp;"打印"</f>
        <v>02/12 21:24打印</v>
      </c>
      <c r="K2" s="20" t="str">
        <f t="shared" ref="K2:K14" ca="1" si="1">INDIRECT("教师安排!AI"&amp;(ROW(A3)+14*COLUMN(A3)-14))&amp;""</f>
        <v>蔡春玲</v>
      </c>
      <c r="L2" s="20" t="str">
        <f t="shared" ca="1" si="0"/>
        <v>戈烙印</v>
      </c>
      <c r="M2" s="20" t="str">
        <f t="shared" ca="1" si="0"/>
        <v>贾莲蔚</v>
      </c>
      <c r="N2" s="20" t="str">
        <f t="shared" ca="1" si="0"/>
        <v>刘翩翩</v>
      </c>
      <c r="O2" s="20" t="str">
        <f t="shared" ca="1" si="0"/>
        <v>邵宏</v>
      </c>
      <c r="P2" s="20" t="str">
        <f t="shared" ca="1" si="0"/>
        <v>万振贤</v>
      </c>
      <c r="Q2" s="20" t="str">
        <f t="shared" ca="1" si="0"/>
        <v>杨俊</v>
      </c>
      <c r="R2" s="20" t="str">
        <f t="shared" ca="1" si="0"/>
        <v>赵正伟</v>
      </c>
      <c r="S2" s="1"/>
    </row>
    <row r="3" spans="1:20" ht="24.05" customHeight="1" x14ac:dyDescent="0.15">
      <c r="B3" s="200" t="s">
        <v>192</v>
      </c>
      <c r="C3" s="201"/>
      <c r="D3" s="9" t="s">
        <v>180</v>
      </c>
      <c r="E3" s="9" t="s">
        <v>181</v>
      </c>
      <c r="F3" s="9" t="s">
        <v>182</v>
      </c>
      <c r="G3" s="9" t="s">
        <v>183</v>
      </c>
      <c r="H3" s="10" t="s">
        <v>184</v>
      </c>
      <c r="K3" s="20" t="str">
        <f t="shared" ca="1" si="1"/>
        <v>曹一美</v>
      </c>
      <c r="L3" s="20" t="str">
        <f t="shared" ca="1" si="0"/>
        <v>龚纯雅</v>
      </c>
      <c r="M3" s="20" t="str">
        <f t="shared" ca="1" si="0"/>
        <v>江欢</v>
      </c>
      <c r="N3" s="20" t="str">
        <f t="shared" ca="1" si="0"/>
        <v>刘永明</v>
      </c>
      <c r="O3" s="20" t="str">
        <f t="shared" ca="1" si="0"/>
        <v>邵建春</v>
      </c>
      <c r="P3" s="20" t="str">
        <f t="shared" ca="1" si="0"/>
        <v>王春平</v>
      </c>
      <c r="Q3" s="20" t="str">
        <f t="shared" ca="1" si="0"/>
        <v>杨丽</v>
      </c>
      <c r="R3" s="20" t="str">
        <f t="shared" ca="1" si="0"/>
        <v>仲羚</v>
      </c>
      <c r="S3" s="1"/>
    </row>
    <row r="4" spans="1:20" ht="24.05" customHeight="1" x14ac:dyDescent="0.15">
      <c r="B4" s="202" t="s">
        <v>196</v>
      </c>
      <c r="C4" s="11">
        <v>1</v>
      </c>
      <c r="D4" s="12" t="str">
        <f ca="1">IFERROR(VLOOKUP($B$2,教师总表!$A$4:$AO$125,ROW()+8*COLUMN()-34,FALSE),"")</f>
        <v/>
      </c>
      <c r="E4" s="12" t="str">
        <f ca="1">IFERROR(VLOOKUP($B$2,教师总表!$A$4:$AO$125,ROW()+8*COLUMN()-34,FALSE),"")</f>
        <v/>
      </c>
      <c r="F4" s="12" t="str">
        <f ca="1">IFERROR(VLOOKUP($B$2,教师总表!$A$4:$AO$125,ROW()+8*COLUMN()-34,FALSE),"")</f>
        <v/>
      </c>
      <c r="G4" s="12" t="str">
        <f ca="1">IFERROR(VLOOKUP($B$2,教师总表!$A$4:$AO$125,ROW()+8*COLUMN()-34,FALSE),"")</f>
        <v/>
      </c>
      <c r="H4" s="113" t="str">
        <f ca="1">IFERROR(VLOOKUP($B$2,教师总表!$A$4:$AO$125,ROW()+8*COLUMN()-34,FALSE),"")</f>
        <v/>
      </c>
      <c r="K4" s="20" t="str">
        <f t="shared" ca="1" si="1"/>
        <v>柴娟芳</v>
      </c>
      <c r="L4" s="20" t="str">
        <f t="shared" ca="1" si="0"/>
        <v>顾佳萍</v>
      </c>
      <c r="M4" s="20" t="str">
        <f t="shared" ca="1" si="0"/>
        <v>蒋瑞琴</v>
      </c>
      <c r="N4" s="20" t="str">
        <f t="shared" ca="1" si="0"/>
        <v>卢晓东</v>
      </c>
      <c r="O4" s="20" t="str">
        <f t="shared" ca="1" si="0"/>
        <v>沈彩霞</v>
      </c>
      <c r="P4" s="20" t="str">
        <f t="shared" ca="1" si="0"/>
        <v>王冬梅</v>
      </c>
      <c r="Q4" s="20" t="str">
        <f t="shared" ca="1" si="0"/>
        <v>殷汶钧</v>
      </c>
      <c r="R4" s="20" t="str">
        <f t="shared" ca="1" si="0"/>
        <v>周春霞</v>
      </c>
      <c r="S4" s="1"/>
    </row>
    <row r="5" spans="1:20" ht="24.05" customHeight="1" x14ac:dyDescent="0.15">
      <c r="B5" s="203"/>
      <c r="C5" s="11">
        <v>2</v>
      </c>
      <c r="D5" s="12" t="str">
        <f>IFERROR(VLOOKUP($B$2,教师总表!$A$4:$AO$125,ROW()+8*COLUMN()-34,FALSE),"")</f>
        <v/>
      </c>
      <c r="E5" s="12" t="str">
        <f>IFERROR(VLOOKUP($B$2,教师总表!$A$4:$AO$125,ROW()+8*COLUMN()-34,FALSE),"")</f>
        <v/>
      </c>
      <c r="F5" s="12" t="str">
        <f>IFERROR(VLOOKUP($B$2,教师总表!$A$4:$AO$125,ROW()+8*COLUMN()-34,FALSE),"")</f>
        <v/>
      </c>
      <c r="G5" s="12" t="str">
        <f>IFERROR(VLOOKUP($B$2,教师总表!$A$4:$AO$125,ROW()+8*COLUMN()-34,FALSE),"")</f>
        <v/>
      </c>
      <c r="H5" s="113" t="str">
        <f>IFERROR(VLOOKUP($B$2,教师总表!$A$4:$AO$125,ROW()+8*COLUMN()-34,FALSE),"")</f>
        <v/>
      </c>
      <c r="I5" s="18"/>
      <c r="K5" s="20" t="str">
        <f t="shared" ca="1" si="1"/>
        <v>陈仁年</v>
      </c>
      <c r="L5" s="20" t="str">
        <f t="shared" ca="1" si="0"/>
        <v>顾淼</v>
      </c>
      <c r="M5" s="20" t="str">
        <f t="shared" ca="1" si="0"/>
        <v>金菊</v>
      </c>
      <c r="N5" s="20" t="str">
        <f t="shared" ca="1" si="0"/>
        <v>陆俊</v>
      </c>
      <c r="O5" s="20" t="str">
        <f t="shared" ca="1" si="0"/>
        <v>沈珏</v>
      </c>
      <c r="P5" s="20" t="str">
        <f t="shared" ca="1" si="0"/>
        <v>王红燕</v>
      </c>
      <c r="Q5" s="20" t="str">
        <f t="shared" ca="1" si="0"/>
        <v>于小清</v>
      </c>
      <c r="R5" s="20" t="str">
        <f t="shared" ca="1" si="0"/>
        <v>周洁</v>
      </c>
      <c r="S5" s="1"/>
    </row>
    <row r="6" spans="1:20" ht="24.05" customHeight="1" x14ac:dyDescent="0.15">
      <c r="B6" s="203"/>
      <c r="C6" s="11">
        <v>3</v>
      </c>
      <c r="D6" s="12" t="str">
        <f>IFERROR(VLOOKUP($B$2,教师总表!$A$4:$AO$125,ROW()+8*COLUMN()-34,FALSE),"")</f>
        <v/>
      </c>
      <c r="E6" s="12" t="str">
        <f>IFERROR(VLOOKUP($B$2,教师总表!$A$4:$AO$125,ROW()+8*COLUMN()-34,FALSE),"")</f>
        <v/>
      </c>
      <c r="F6" s="12" t="str">
        <f>IFERROR(VLOOKUP($B$2,教师总表!$A$4:$AO$125,ROW()+8*COLUMN()-34,FALSE),"")</f>
        <v/>
      </c>
      <c r="G6" s="12" t="str">
        <f>IFERROR(VLOOKUP($B$2,教师总表!$A$4:$AO$125,ROW()+8*COLUMN()-34,FALSE),"")</f>
        <v/>
      </c>
      <c r="H6" s="113" t="str">
        <f>IFERROR(VLOOKUP($B$2,教师总表!$A$4:$AO$125,ROW()+8*COLUMN()-34,FALSE),"")</f>
        <v/>
      </c>
      <c r="K6" s="20" t="str">
        <f t="shared" ca="1" si="1"/>
        <v>陈小燕</v>
      </c>
      <c r="L6" s="20" t="str">
        <f t="shared" ca="1" si="0"/>
        <v>顾琴娣</v>
      </c>
      <c r="M6" s="20" t="str">
        <f t="shared" ca="1" si="0"/>
        <v>金薇</v>
      </c>
      <c r="N6" s="20" t="str">
        <f t="shared" ca="1" si="0"/>
        <v>陆丽芬</v>
      </c>
      <c r="O6" s="20" t="str">
        <f t="shared" ca="1" si="0"/>
        <v>盛文芳</v>
      </c>
      <c r="P6" s="20" t="str">
        <f t="shared" ca="1" si="0"/>
        <v>王晶</v>
      </c>
      <c r="Q6" s="20" t="str">
        <f t="shared" ca="1" si="0"/>
        <v>张辉</v>
      </c>
      <c r="R6" s="20" t="str">
        <f t="shared" ca="1" si="0"/>
        <v>周茹玉</v>
      </c>
      <c r="S6" s="1"/>
    </row>
    <row r="7" spans="1:20" ht="24.05" customHeight="1" x14ac:dyDescent="0.15">
      <c r="B7" s="204"/>
      <c r="C7" s="13">
        <v>4</v>
      </c>
      <c r="D7" s="114" t="str">
        <f>IFERROR(VLOOKUP($B$2,教师总表!$A$4:$AO$125,ROW()+8*COLUMN()-34,FALSE),"")</f>
        <v/>
      </c>
      <c r="E7" s="114" t="str">
        <f>IFERROR(VLOOKUP($B$2,教师总表!$A$4:$AO$125,ROW()+8*COLUMN()-34,FALSE),"")</f>
        <v>音乐
九3</v>
      </c>
      <c r="F7" s="114" t="str">
        <f>IFERROR(VLOOKUP($B$2,教师总表!$A$4:$AO$125,ROW()+8*COLUMN()-34,FALSE),"")</f>
        <v>美术
八1</v>
      </c>
      <c r="G7" s="114" t="str">
        <f>IFERROR(VLOOKUP($B$2,教师总表!$A$4:$AO$125,ROW()+8*COLUMN()-34,FALSE),"")</f>
        <v/>
      </c>
      <c r="H7" s="115" t="str">
        <f>IFERROR(VLOOKUP($B$2,教师总表!$A$4:$AO$125,ROW()+8*COLUMN()-34,FALSE),"")</f>
        <v/>
      </c>
      <c r="K7" s="20" t="str">
        <f t="shared" ca="1" si="1"/>
        <v>陈艳雯</v>
      </c>
      <c r="L7" s="20" t="str">
        <f t="shared" ca="1" si="0"/>
        <v>顾云中</v>
      </c>
      <c r="M7" s="20" t="str">
        <f t="shared" ca="1" si="0"/>
        <v>景建峰</v>
      </c>
      <c r="N7" s="20" t="str">
        <f t="shared" ca="1" si="0"/>
        <v>马妹红</v>
      </c>
      <c r="O7" s="20" t="str">
        <f t="shared" ca="1" si="0"/>
        <v>盛亚</v>
      </c>
      <c r="P7" s="20" t="str">
        <f t="shared" ca="1" si="0"/>
        <v>司晓玉</v>
      </c>
      <c r="Q7" s="20" t="str">
        <f t="shared" ca="1" si="0"/>
        <v>张嘉诚</v>
      </c>
      <c r="R7" s="20" t="str">
        <f t="shared" ca="1" si="0"/>
        <v>周卫东</v>
      </c>
      <c r="S7" s="1"/>
    </row>
    <row r="8" spans="1:20" ht="24.05" customHeight="1" x14ac:dyDescent="0.15">
      <c r="B8" s="205" t="s">
        <v>197</v>
      </c>
      <c r="C8" s="116">
        <v>5</v>
      </c>
      <c r="D8" s="9" t="str">
        <f>IFERROR(VLOOKUP($B$2,教师总表!$A$4:$AO$125,ROW()+8*COLUMN()-34,FALSE),"")</f>
        <v>美术
八4</v>
      </c>
      <c r="E8" s="9" t="str">
        <f>IFERROR(VLOOKUP($B$2,教师总表!$A$4:$AO$125,ROW()+8*COLUMN()-34,FALSE),"")</f>
        <v>音乐
九4</v>
      </c>
      <c r="F8" s="9" t="str">
        <f>IFERROR(VLOOKUP($B$2,教师总表!$A$4:$AO$125,ROW()+8*COLUMN()-34,FALSE),"")</f>
        <v>美术
八6</v>
      </c>
      <c r="G8" s="9" t="str">
        <f>IFERROR(VLOOKUP($B$2,教师总表!$A$4:$AO$125,ROW()+8*COLUMN()-34,FALSE),"")</f>
        <v>音乐
九1</v>
      </c>
      <c r="H8" s="10" t="str">
        <f>IFERROR(VLOOKUP($B$2,教师总表!$A$4:$AO$125,ROW()+8*COLUMN()-34,FALSE),"")</f>
        <v/>
      </c>
      <c r="K8" s="20" t="str">
        <f t="shared" ca="1" si="1"/>
        <v>陈影</v>
      </c>
      <c r="L8" s="20" t="str">
        <f t="shared" ca="1" si="0"/>
        <v>郭小敏</v>
      </c>
      <c r="M8" s="20" t="str">
        <f t="shared" ca="1" si="0"/>
        <v>李莎莎</v>
      </c>
      <c r="N8" s="20" t="str">
        <f t="shared" ca="1" si="0"/>
        <v>毛金玉</v>
      </c>
      <c r="O8" s="20" t="str">
        <f t="shared" ca="1" si="0"/>
        <v>史琴琴</v>
      </c>
      <c r="P8" s="20" t="str">
        <f t="shared" ca="1" si="0"/>
        <v>王玉娟</v>
      </c>
      <c r="Q8" s="20" t="str">
        <f t="shared" ca="1" si="0"/>
        <v>张茂山</v>
      </c>
      <c r="R8" s="20" t="str">
        <f t="shared" ca="1" si="0"/>
        <v>周小莉</v>
      </c>
      <c r="S8" s="1"/>
    </row>
    <row r="9" spans="1:20" ht="24.05" customHeight="1" x14ac:dyDescent="0.15">
      <c r="B9" s="203"/>
      <c r="C9" s="11">
        <v>6</v>
      </c>
      <c r="D9" s="12" t="str">
        <f>IFERROR(VLOOKUP($B$2,教师总表!$A$4:$AO$125,ROW()+8*COLUMN()-34,FALSE),"")</f>
        <v/>
      </c>
      <c r="E9" s="12" t="str">
        <f>IFERROR(VLOOKUP($B$2,教师总表!$A$4:$AO$125,ROW()+8*COLUMN()-34,FALSE),"")</f>
        <v/>
      </c>
      <c r="F9" s="12" t="str">
        <f>IFERROR(VLOOKUP($B$2,教师总表!$A$4:$AO$125,ROW()+8*COLUMN()-34,FALSE),"")</f>
        <v/>
      </c>
      <c r="G9" s="12" t="str">
        <f>IFERROR(VLOOKUP($B$2,教师总表!$A$4:$AO$125,ROW()+8*COLUMN()-34,FALSE),"")</f>
        <v/>
      </c>
      <c r="H9" s="113" t="str">
        <f>IFERROR(VLOOKUP($B$2,教师总表!$A$4:$AO$125,ROW()+8*COLUMN()-34,FALSE),"")</f>
        <v>音乐
九6</v>
      </c>
      <c r="K9" s="20" t="str">
        <f t="shared" ca="1" si="1"/>
        <v>陈洲</v>
      </c>
      <c r="L9" s="20" t="str">
        <f t="shared" ca="1" si="0"/>
        <v>郭玉亚</v>
      </c>
      <c r="M9" s="20" t="str">
        <f t="shared" ca="1" si="0"/>
        <v>李晓凌</v>
      </c>
      <c r="N9" s="20" t="str">
        <f t="shared" ca="1" si="0"/>
        <v>毛晓玲</v>
      </c>
      <c r="O9" s="20" t="str">
        <f t="shared" ca="1" si="0"/>
        <v>孙洪宇</v>
      </c>
      <c r="P9" s="20" t="str">
        <f t="shared" ca="1" si="0"/>
        <v>韦秋香</v>
      </c>
      <c r="Q9" s="20" t="str">
        <f t="shared" ca="1" si="0"/>
        <v>张培贤</v>
      </c>
      <c r="R9" s="20" t="str">
        <f t="shared" ca="1" si="0"/>
        <v>朱燕芳</v>
      </c>
      <c r="S9" s="1"/>
    </row>
    <row r="10" spans="1:20" ht="24.05" customHeight="1" x14ac:dyDescent="0.15">
      <c r="B10" s="203"/>
      <c r="C10" s="15">
        <v>7</v>
      </c>
      <c r="D10" s="12" t="str">
        <f>IFERROR(VLOOKUP($B$2,教师总表!$A$4:$AO$125,ROW()+8*COLUMN()-34,FALSE),"")</f>
        <v/>
      </c>
      <c r="E10" s="12" t="str">
        <f>IFERROR(VLOOKUP($B$2,教师总表!$A$4:$AO$125,ROW()+8*COLUMN()-34,FALSE),"")</f>
        <v>音乐
九2</v>
      </c>
      <c r="F10" s="12" t="str">
        <f>IFERROR(VLOOKUP($B$2,教师总表!$A$4:$AO$125,ROW()+8*COLUMN()-34,FALSE),"")</f>
        <v>音乐
九5</v>
      </c>
      <c r="G10" s="12" t="str">
        <f>IFERROR(VLOOKUP($B$2,教师总表!$A$4:$AO$125,ROW()+8*COLUMN()-34,FALSE),"")</f>
        <v>美术
八3</v>
      </c>
      <c r="H10" s="113" t="str">
        <f>IFERROR(VLOOKUP($B$2,教师总表!$A$4:$AO$125,ROW()+8*COLUMN()-34,FALSE),"")</f>
        <v>美术
八5</v>
      </c>
      <c r="K10" s="20" t="str">
        <f t="shared" ca="1" si="1"/>
        <v>邓亚丽</v>
      </c>
      <c r="L10" s="20" t="str">
        <f t="shared" ca="1" si="0"/>
        <v>胡祝娟</v>
      </c>
      <c r="M10" s="20" t="str">
        <f t="shared" ca="1" si="0"/>
        <v>李亚芬</v>
      </c>
      <c r="N10" s="20" t="str">
        <f t="shared" ca="1" si="0"/>
        <v>倪亚红</v>
      </c>
      <c r="O10" s="20" t="str">
        <f t="shared" ca="1" si="0"/>
        <v>孙明</v>
      </c>
      <c r="P10" s="20" t="str">
        <f t="shared" ca="1" si="0"/>
        <v>吴昊</v>
      </c>
      <c r="Q10" s="20" t="str">
        <f t="shared" ca="1" si="0"/>
        <v>张秀红</v>
      </c>
      <c r="R10" s="20" t="str">
        <f t="shared" ca="1" si="0"/>
        <v>庄凤来</v>
      </c>
      <c r="S10" s="1"/>
    </row>
    <row r="11" spans="1:20" ht="24.05" customHeight="1" x14ac:dyDescent="0.15">
      <c r="B11" s="204"/>
      <c r="C11" s="13">
        <v>8</v>
      </c>
      <c r="D11" s="114" t="str">
        <f>IFERROR(VLOOKUP($B$2,教师总表!$A$4:$AO$125,ROW()+8*COLUMN()-34,FALSE),"")</f>
        <v/>
      </c>
      <c r="E11" s="114" t="str">
        <f>IFERROR(VLOOKUP($B$2,教师总表!$A$4:$AO$125,ROW()+8*COLUMN()-34,FALSE),"")</f>
        <v/>
      </c>
      <c r="F11" s="114" t="str">
        <f>IFERROR(VLOOKUP($B$2,教师总表!$A$4:$AO$125,ROW()+8*COLUMN()-34,FALSE),"")</f>
        <v/>
      </c>
      <c r="G11" s="114" t="str">
        <f>IFERROR(VLOOKUP($B$2,教师总表!$A$4:$AO$125,ROW()+8*COLUMN()-34,FALSE),"")</f>
        <v>美术
八2</v>
      </c>
      <c r="H11" s="115" t="str">
        <f>IFERROR(VLOOKUP($B$2,教师总表!$A$4:$AO$125,ROW()+8*COLUMN()-34,FALSE),"")</f>
        <v/>
      </c>
      <c r="K11" s="20" t="str">
        <f t="shared" ca="1" si="1"/>
        <v>丁美华</v>
      </c>
      <c r="L11" s="20" t="str">
        <f t="shared" ca="1" si="0"/>
        <v>华丽</v>
      </c>
      <c r="M11" s="20" t="str">
        <f t="shared" ca="1" si="0"/>
        <v>李云玉</v>
      </c>
      <c r="N11" s="20" t="str">
        <f t="shared" ca="1" si="0"/>
        <v>庞涛</v>
      </c>
      <c r="O11" s="20" t="str">
        <f t="shared" ca="1" si="0"/>
        <v>孙亚燕</v>
      </c>
      <c r="P11" s="20" t="str">
        <f t="shared" ca="1" si="0"/>
        <v>奚双喜</v>
      </c>
      <c r="Q11" s="20" t="str">
        <f t="shared" ca="1" si="0"/>
        <v>张艳</v>
      </c>
      <c r="R11" s="20" t="str">
        <f t="shared" ca="1" si="0"/>
        <v>庄银洁</v>
      </c>
      <c r="S11" s="1"/>
    </row>
    <row r="12" spans="1:20" ht="24.05" customHeight="1" x14ac:dyDescent="0.15">
      <c r="K12" s="20" t="str">
        <f t="shared" ca="1" si="1"/>
        <v>丁素娟</v>
      </c>
      <c r="L12" s="20" t="str">
        <f t="shared" ca="1" si="0"/>
        <v>华明琴</v>
      </c>
      <c r="M12" s="20" t="str">
        <f t="shared" ca="1" si="0"/>
        <v>林娟</v>
      </c>
      <c r="N12" s="20" t="str">
        <f t="shared" ca="1" si="0"/>
        <v>钱欢欢</v>
      </c>
      <c r="O12" s="20" t="str">
        <f t="shared" ca="1" si="0"/>
        <v>唐珏</v>
      </c>
      <c r="P12" s="20" t="str">
        <f t="shared" ca="1" si="0"/>
        <v>肖云峰</v>
      </c>
      <c r="Q12" s="20" t="str">
        <f t="shared" ca="1" si="0"/>
        <v>张银全</v>
      </c>
      <c r="R12" s="20" t="str">
        <f t="shared" ca="1" si="0"/>
        <v>符苏琳</v>
      </c>
      <c r="S12" s="1"/>
    </row>
    <row r="13" spans="1:20" ht="24.05" customHeight="1" x14ac:dyDescent="0.15">
      <c r="K13" s="20" t="str">
        <f t="shared" ca="1" si="1"/>
        <v>董金弘</v>
      </c>
      <c r="L13" s="20" t="str">
        <f t="shared" ca="1" si="0"/>
        <v>黄苏</v>
      </c>
      <c r="M13" s="20" t="str">
        <f t="shared" ca="1" si="0"/>
        <v>刘慧</v>
      </c>
      <c r="N13" s="20" t="str">
        <f t="shared" ca="1" si="0"/>
        <v>钱丽芬</v>
      </c>
      <c r="O13" s="20" t="str">
        <f t="shared" ca="1" si="0"/>
        <v>陶文仙</v>
      </c>
      <c r="P13" s="20" t="str">
        <f t="shared" ca="1" si="0"/>
        <v>严黎明</v>
      </c>
      <c r="Q13" s="20" t="str">
        <f t="shared" ca="1" si="0"/>
        <v>赵骏</v>
      </c>
      <c r="R13" s="20" t="str">
        <f t="shared" ca="1" si="0"/>
        <v/>
      </c>
      <c r="S13" s="1"/>
    </row>
    <row r="14" spans="1:20" ht="20.95" customHeight="1" x14ac:dyDescent="0.15">
      <c r="K14" s="20" t="str">
        <f t="shared" ca="1" si="1"/>
        <v>冯维佳</v>
      </c>
      <c r="L14" s="20" t="str">
        <f t="shared" ca="1" si="0"/>
        <v>季晓兰</v>
      </c>
      <c r="M14" s="20" t="str">
        <f t="shared" ca="1" si="0"/>
        <v>刘俊俏</v>
      </c>
      <c r="N14" s="20" t="str">
        <f t="shared" ca="1" si="0"/>
        <v>任俊平</v>
      </c>
      <c r="O14" s="20" t="str">
        <f t="shared" ca="1" si="0"/>
        <v>屠建林</v>
      </c>
      <c r="P14" s="20" t="str">
        <f t="shared" ca="1" si="0"/>
        <v>颜梅英</v>
      </c>
      <c r="Q14" s="20" t="str">
        <f t="shared" ca="1" si="0"/>
        <v>赵琴娣</v>
      </c>
      <c r="R14" s="20" t="str">
        <f t="shared" ca="1" si="0"/>
        <v/>
      </c>
      <c r="S14" s="71" t="s">
        <v>190</v>
      </c>
      <c r="T14" s="117" t="s">
        <v>198</v>
      </c>
    </row>
    <row r="15" spans="1:20" ht="24.05" customHeight="1" x14ac:dyDescent="0.15">
      <c r="L15" s="20"/>
      <c r="M15" s="112"/>
      <c r="N15" s="20"/>
      <c r="O15" s="112"/>
      <c r="P15" s="20"/>
      <c r="R15" s="1"/>
      <c r="S15" s="1"/>
      <c r="T15" s="118" t="str">
        <f ca="1">"共计"&amp;":"&amp;COUNTIF(教师总表!$AQ$4:$AQ$112,FALSE)&amp;"人"</f>
        <v>共计:0人</v>
      </c>
    </row>
    <row r="16" spans="1:20" ht="24.05" customHeight="1" x14ac:dyDescent="0.15"/>
    <row r="17" spans="1:2" ht="24.05" customHeight="1" x14ac:dyDescent="0.15"/>
    <row r="20" spans="1:2" ht="15.75" x14ac:dyDescent="0.15">
      <c r="A20" s="16"/>
      <c r="B20" s="17"/>
    </row>
  </sheetData>
  <customSheetViews>
    <customSheetView guid="{3D2B2CDE-11F7-4260-B820-69F4086C82A9}" showGridLines="0" zeroValues="0">
      <selection activeCell="N2" sqref="N2"/>
      <pageMargins left="0.7" right="0.7" top="0.75" bottom="0.75" header="0.3" footer="0.3"/>
      <pageSetup paperSize="9" orientation="portrait"/>
    </customSheetView>
    <customSheetView guid="{DC791125-1710-4D85-B267-30AD209ACBAD}" showGridLines="0" zeroValues="0">
      <selection activeCell="N2" sqref="N2"/>
      <pageMargins left="0.7" right="0.7" top="0.75" bottom="0.75" header="0.3" footer="0.3"/>
      <pageSetup paperSize="9" orientation="portrait"/>
    </customSheetView>
    <customSheetView guid="{D47C661F-FF6C-48F9-8461-2BDCD523D9A4}" showGridLines="0" zeroValues="0">
      <selection activeCell="N2" sqref="N2"/>
      <pageMargins left="0.7" right="0.7" top="0.75" bottom="0.75" header="0.3" footer="0.3"/>
      <pageSetup paperSize="9" orientation="portrait"/>
    </customSheetView>
    <customSheetView guid="{478A5A31-2E73-4D6F-8809-594F23B542C8}" showGridLines="0" zeroValues="0">
      <selection activeCell="N2" sqref="N2"/>
      <pageMargins left="0.7" right="0.7" top="0.75" bottom="0.75" header="0.3" footer="0.3"/>
      <pageSetup paperSize="9" orientation="portrait"/>
    </customSheetView>
    <customSheetView guid="{BBC8EEBE-60DB-467D-81C6-0B3153099AD4}" showGridLines="0" zeroValues="0">
      <selection activeCell="N2" sqref="N2"/>
      <pageMargins left="0.7" right="0.7" top="0.75" bottom="0.75" header="0.3" footer="0.3"/>
      <pageSetup paperSize="9" orientation="portrait"/>
    </customSheetView>
  </customSheetViews>
  <mergeCells count="4">
    <mergeCell ref="D2:E2"/>
    <mergeCell ref="B3:C3"/>
    <mergeCell ref="B4:B7"/>
    <mergeCell ref="B8:B11"/>
  </mergeCells>
  <phoneticPr fontId="28" type="noConversion"/>
  <conditionalFormatting sqref="K1:R11 K12:Q14">
    <cfRule type="expression" dxfId="24" priority="1" stopIfTrue="1">
      <formula>INDIRECT("教师总表!AQ"&amp;(ROW(A4)+14*COLUMN(A4)-14))=FALSE</formula>
    </cfRule>
  </conditionalFormatting>
  <dataValidations count="1">
    <dataValidation type="whole" allowBlank="1" showInputMessage="1" showErrorMessage="1" prompt="输入周数（阿拉伯数字）" sqref="A1" xr:uid="{00000000-0002-0000-0500-000000000000}">
      <formula1>1</formula1>
      <formula2>25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2" id="{00000000-000E-0000-0500-000098000000}">
            <xm:f>教师总表!#REF!=FALSE</xm:f>
            <x14:dxf>
              <fill>
                <patternFill patternType="solid">
                  <bgColor rgb="FFFF9900"/>
                </patternFill>
              </fill>
            </x14:dxf>
          </x14:cfRule>
          <xm:sqref>S1</xm:sqref>
        </x14:conditionalFormatting>
        <x14:conditionalFormatting xmlns:xm="http://schemas.microsoft.com/office/excel/2006/main">
          <x14:cfRule type="expression" priority="17" id="{00000000-000E-0000-0500-000011000000}">
            <xm:f>D4&lt;&gt;教师分表0!D4</xm:f>
            <x14:dxf>
              <fill>
                <patternFill patternType="solid">
                  <bgColor rgb="FF33CCCC"/>
                </patternFill>
              </fill>
            </x14:dxf>
          </x14:cfRule>
          <xm:sqref>D4:H11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0000"/>
    <pageSetUpPr fitToPage="1"/>
  </sheetPr>
  <dimension ref="A1:AR102"/>
  <sheetViews>
    <sheetView showGridLines="0" workbookViewId="0">
      <pane xSplit="1" ySplit="4" topLeftCell="S5" activePane="bottomRight" state="frozen"/>
      <selection pane="topRight"/>
      <selection pane="bottomLeft"/>
      <selection pane="bottomRight" activeCell="AJ15" sqref="AJ15"/>
    </sheetView>
  </sheetViews>
  <sheetFormatPr defaultColWidth="6.44140625" defaultRowHeight="16.2" customHeight="1" x14ac:dyDescent="0.15"/>
  <cols>
    <col min="1" max="1" width="6.5546875" style="35" customWidth="1"/>
    <col min="2" max="41" width="6" style="35" customWidth="1"/>
    <col min="42" max="43" width="6.109375" style="76" customWidth="1"/>
    <col min="44" max="44" width="6.44140625" style="35" customWidth="1"/>
    <col min="45" max="16384" width="6.44140625" style="35"/>
  </cols>
  <sheetData>
    <row r="1" spans="1:43" ht="15.75" customHeight="1" x14ac:dyDescent="0.15">
      <c r="A1" s="77"/>
      <c r="B1" s="78" t="str">
        <f>"龙虎塘中学20～21学年度学校总课表第"&amp;教师分表!A1&amp;"周"</f>
        <v>龙虎塘中学20～21学年度学校总课表第1周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107"/>
      <c r="AQ1" s="107"/>
    </row>
    <row r="2" spans="1:43" ht="18" customHeight="1" x14ac:dyDescent="0.15">
      <c r="A2" s="79" t="s">
        <v>173</v>
      </c>
      <c r="B2" s="80" t="str">
        <f ca="1">TEXT(COLUMN(B1),"周aaa")&amp;TEXT(TODAY()-WEEKDAY(TODAY(),16)+COLUMN(C1),"(MM/DD)")</f>
        <v>周一(02/14)</v>
      </c>
      <c r="C2" s="81"/>
      <c r="D2" s="81"/>
      <c r="E2" s="81"/>
      <c r="F2" s="81"/>
      <c r="G2" s="81"/>
      <c r="H2" s="81"/>
      <c r="I2" s="101"/>
      <c r="J2" s="80" t="str">
        <f ca="1">TEXT(COLUMN(C1),"周aaa")&amp;TEXT(TODAY()-WEEKDAY(TODAY(),16)+COLUMN(D1),"(MM/DD)")</f>
        <v>周二(02/15)</v>
      </c>
      <c r="K2" s="81"/>
      <c r="L2" s="81"/>
      <c r="M2" s="81"/>
      <c r="N2" s="81"/>
      <c r="O2" s="81"/>
      <c r="P2" s="81"/>
      <c r="Q2" s="101"/>
      <c r="R2" s="80" t="str">
        <f ca="1">TEXT(COLUMN(D1),"周aaa")&amp;TEXT(TODAY()-WEEKDAY(TODAY(),16)+COLUMN(E1),"(MM/DD)")</f>
        <v>周三(02/16)</v>
      </c>
      <c r="S2" s="81"/>
      <c r="T2" s="81"/>
      <c r="U2" s="81"/>
      <c r="V2" s="81"/>
      <c r="W2" s="81"/>
      <c r="X2" s="81"/>
      <c r="Y2" s="81"/>
      <c r="Z2" s="80" t="str">
        <f ca="1">TEXT(COLUMN(E1),"周aaa")&amp;TEXT(TODAY()-WEEKDAY(TODAY(),16)+COLUMN(F1),"(MM/DD)")</f>
        <v>周四(02/17)</v>
      </c>
      <c r="AA2" s="81"/>
      <c r="AB2" s="81"/>
      <c r="AC2" s="81"/>
      <c r="AD2" s="81"/>
      <c r="AE2" s="81"/>
      <c r="AF2" s="81"/>
      <c r="AG2" s="101"/>
      <c r="AH2" s="80" t="str">
        <f ca="1">TEXT(COLUMN(F1),"周aaa")&amp;TEXT(TODAY()-WEEKDAY(TODAY(),16)+COLUMN(G1),"(MM/DD)")</f>
        <v>周五(02/18)</v>
      </c>
      <c r="AI2" s="81"/>
      <c r="AJ2" s="81"/>
      <c r="AK2" s="81"/>
      <c r="AL2" s="81"/>
      <c r="AM2" s="81"/>
      <c r="AN2" s="81"/>
      <c r="AO2" s="101"/>
    </row>
    <row r="3" spans="1:43" ht="16.2" customHeight="1" x14ac:dyDescent="0.15">
      <c r="A3" s="82" t="s">
        <v>174</v>
      </c>
      <c r="B3" s="83" t="s">
        <v>175</v>
      </c>
      <c r="C3" s="84"/>
      <c r="D3" s="84"/>
      <c r="E3" s="85"/>
      <c r="F3" s="86" t="s">
        <v>176</v>
      </c>
      <c r="G3" s="84"/>
      <c r="H3" s="84"/>
      <c r="I3" s="102"/>
      <c r="J3" s="83" t="s">
        <v>175</v>
      </c>
      <c r="K3" s="84"/>
      <c r="L3" s="84"/>
      <c r="M3" s="85"/>
      <c r="N3" s="86" t="s">
        <v>176</v>
      </c>
      <c r="O3" s="84"/>
      <c r="P3" s="84"/>
      <c r="Q3" s="102"/>
      <c r="R3" s="83" t="s">
        <v>175</v>
      </c>
      <c r="S3" s="84"/>
      <c r="T3" s="84"/>
      <c r="U3" s="85"/>
      <c r="V3" s="86" t="s">
        <v>176</v>
      </c>
      <c r="W3" s="84"/>
      <c r="X3" s="84"/>
      <c r="Y3" s="102"/>
      <c r="Z3" s="83" t="s">
        <v>175</v>
      </c>
      <c r="AA3" s="84"/>
      <c r="AB3" s="84"/>
      <c r="AC3" s="85"/>
      <c r="AD3" s="86" t="s">
        <v>176</v>
      </c>
      <c r="AE3" s="84"/>
      <c r="AF3" s="84"/>
      <c r="AG3" s="102"/>
      <c r="AH3" s="83" t="s">
        <v>175</v>
      </c>
      <c r="AI3" s="84"/>
      <c r="AJ3" s="84"/>
      <c r="AK3" s="85"/>
      <c r="AL3" s="86" t="s">
        <v>176</v>
      </c>
      <c r="AM3" s="84"/>
      <c r="AN3" s="84"/>
      <c r="AO3" s="102"/>
    </row>
    <row r="4" spans="1:43" ht="16.2" customHeight="1" x14ac:dyDescent="0.15">
      <c r="A4" s="63" t="s">
        <v>177</v>
      </c>
      <c r="B4" s="87">
        <v>1</v>
      </c>
      <c r="C4" s="65">
        <v>2</v>
      </c>
      <c r="D4" s="65">
        <v>3</v>
      </c>
      <c r="E4" s="66">
        <v>4</v>
      </c>
      <c r="F4" s="64">
        <v>5</v>
      </c>
      <c r="G4" s="65">
        <v>6</v>
      </c>
      <c r="H4" s="67">
        <v>7</v>
      </c>
      <c r="I4" s="73">
        <v>8</v>
      </c>
      <c r="J4" s="64">
        <v>1</v>
      </c>
      <c r="K4" s="65">
        <v>2</v>
      </c>
      <c r="L4" s="65">
        <v>3</v>
      </c>
      <c r="M4" s="66">
        <v>4</v>
      </c>
      <c r="N4" s="64">
        <v>5</v>
      </c>
      <c r="O4" s="65">
        <v>6</v>
      </c>
      <c r="P4" s="67">
        <v>7</v>
      </c>
      <c r="Q4" s="73">
        <v>8</v>
      </c>
      <c r="R4" s="64">
        <v>1</v>
      </c>
      <c r="S4" s="65">
        <v>2</v>
      </c>
      <c r="T4" s="65">
        <v>3</v>
      </c>
      <c r="U4" s="66">
        <v>4</v>
      </c>
      <c r="V4" s="64">
        <v>5</v>
      </c>
      <c r="W4" s="65">
        <v>6</v>
      </c>
      <c r="X4" s="67">
        <v>7</v>
      </c>
      <c r="Y4" s="73">
        <v>8</v>
      </c>
      <c r="Z4" s="64">
        <v>1</v>
      </c>
      <c r="AA4" s="65">
        <v>2</v>
      </c>
      <c r="AB4" s="65">
        <v>3</v>
      </c>
      <c r="AC4" s="66">
        <v>4</v>
      </c>
      <c r="AD4" s="64">
        <v>5</v>
      </c>
      <c r="AE4" s="65">
        <v>6</v>
      </c>
      <c r="AF4" s="67">
        <v>7</v>
      </c>
      <c r="AG4" s="73">
        <v>8</v>
      </c>
      <c r="AH4" s="87">
        <v>1</v>
      </c>
      <c r="AI4" s="65">
        <v>2</v>
      </c>
      <c r="AJ4" s="65">
        <v>3</v>
      </c>
      <c r="AK4" s="66">
        <v>4</v>
      </c>
      <c r="AL4" s="64">
        <v>5</v>
      </c>
      <c r="AM4" s="65">
        <v>6</v>
      </c>
      <c r="AN4" s="67">
        <v>7</v>
      </c>
      <c r="AO4" s="73">
        <v>8</v>
      </c>
      <c r="AP4" s="76" t="s">
        <v>178</v>
      </c>
      <c r="AQ4" s="76" t="s">
        <v>179</v>
      </c>
    </row>
    <row r="5" spans="1:43" ht="16.2" customHeight="1" x14ac:dyDescent="0.15">
      <c r="A5" s="88" t="str">
        <f>INDEX(教师安排!$B$1:$AE$1,ROW(教师安排!A1))</f>
        <v>七1</v>
      </c>
      <c r="B5" s="87" t="s">
        <v>80</v>
      </c>
      <c r="C5" s="65" t="s">
        <v>128</v>
      </c>
      <c r="D5" s="65" t="s">
        <v>147</v>
      </c>
      <c r="E5" s="66" t="s">
        <v>152</v>
      </c>
      <c r="F5" s="64" t="s">
        <v>151</v>
      </c>
      <c r="G5" s="65" t="s">
        <v>122</v>
      </c>
      <c r="H5" s="67" t="s">
        <v>73</v>
      </c>
      <c r="I5" s="73" t="s">
        <v>110</v>
      </c>
      <c r="J5" s="64" t="s">
        <v>152</v>
      </c>
      <c r="K5" s="65" t="s">
        <v>140</v>
      </c>
      <c r="L5" s="65" t="s">
        <v>122</v>
      </c>
      <c r="M5" s="66" t="s">
        <v>128</v>
      </c>
      <c r="N5" s="64" t="s">
        <v>165</v>
      </c>
      <c r="O5" s="65" t="s">
        <v>147</v>
      </c>
      <c r="P5" s="67" t="s">
        <v>114</v>
      </c>
      <c r="Q5" s="73" t="s">
        <v>110</v>
      </c>
      <c r="R5" s="64" t="s">
        <v>128</v>
      </c>
      <c r="S5" s="65" t="s">
        <v>140</v>
      </c>
      <c r="T5" s="65" t="s">
        <v>135</v>
      </c>
      <c r="U5" s="66" t="s">
        <v>120</v>
      </c>
      <c r="V5" s="64" t="s">
        <v>152</v>
      </c>
      <c r="W5" s="65" t="s">
        <v>42</v>
      </c>
      <c r="X5" s="67" t="s">
        <v>150</v>
      </c>
      <c r="Y5" s="105" t="s">
        <v>219</v>
      </c>
      <c r="Z5" s="64" t="s">
        <v>128</v>
      </c>
      <c r="AA5" s="65" t="s">
        <v>152</v>
      </c>
      <c r="AB5" s="65" t="s">
        <v>111</v>
      </c>
      <c r="AC5" s="66" t="s">
        <v>140</v>
      </c>
      <c r="AD5" s="64" t="s">
        <v>73</v>
      </c>
      <c r="AE5" s="65" t="s">
        <v>135</v>
      </c>
      <c r="AF5" s="67" t="s">
        <v>114</v>
      </c>
      <c r="AG5" s="73" t="s">
        <v>36</v>
      </c>
      <c r="AH5" s="64" t="s">
        <v>128</v>
      </c>
      <c r="AI5" s="65" t="s">
        <v>152</v>
      </c>
      <c r="AJ5" s="65" t="s">
        <v>140</v>
      </c>
      <c r="AK5" s="66" t="s">
        <v>165</v>
      </c>
      <c r="AL5" s="64" t="s">
        <v>168</v>
      </c>
      <c r="AM5" s="65" t="s">
        <v>135</v>
      </c>
      <c r="AN5" s="67" t="s">
        <v>122</v>
      </c>
      <c r="AO5" s="73" t="s">
        <v>166</v>
      </c>
      <c r="AP5" s="108">
        <v>1</v>
      </c>
      <c r="AQ5" s="109">
        <v>1</v>
      </c>
    </row>
    <row r="6" spans="1:43" ht="15.05" customHeight="1" x14ac:dyDescent="0.15">
      <c r="A6" s="89" t="str">
        <f>HLOOKUP(A5,教师安排!$B$1:$AE$27,ROW($B$3),0)</f>
        <v>包丽芬</v>
      </c>
      <c r="B6" s="90" t="str">
        <f>IFERROR(VLOOKUP(B5,教师安排!$A:$AE,ROW(B5)/2,FALSE),"")&amp;""</f>
        <v>刘慧</v>
      </c>
      <c r="C6" s="65" t="str">
        <f>IFERROR(VLOOKUP(C5,教师安排!$A:$AE,ROW(C5)/2,FALSE),"")&amp;""</f>
        <v>王冬梅</v>
      </c>
      <c r="D6" s="65" t="str">
        <f>IFERROR(VLOOKUP(D5,教师安排!$A:$AE,ROW(D5)/2,FALSE),"")&amp;""</f>
        <v>李云玉</v>
      </c>
      <c r="E6" s="91" t="str">
        <f>IFERROR(VLOOKUP(E5,教师安排!$A:$AE,ROW(E5)/2,FALSE),"")&amp;""</f>
        <v>包丽芬</v>
      </c>
      <c r="F6" s="92" t="str">
        <f>IFERROR(VLOOKUP(F5,教师安排!$A:$AE,ROW(F5)/2,FALSE),"")&amp;""</f>
        <v>冯维佳</v>
      </c>
      <c r="G6" s="65" t="str">
        <f>IFERROR(VLOOKUP(G5,教师安排!$A:$AE,ROW(G5)/2,FALSE),"")&amp;""</f>
        <v>张培贤</v>
      </c>
      <c r="H6" s="65" t="str">
        <f>IFERROR(VLOOKUP(H5,教师安排!$A:$AE,ROW(H5)/2,FALSE),"")&amp;""</f>
        <v>顾淼</v>
      </c>
      <c r="I6" s="91" t="str">
        <f>IFERROR(VLOOKUP(I5,教师安排!$A:$AE,ROW(I5)/2,FALSE),"")&amp;""</f>
        <v/>
      </c>
      <c r="J6" s="65" t="str">
        <f>IFERROR(VLOOKUP(J5,教师安排!$A:$AE,ROW(J5)/2,FALSE),"")&amp;""</f>
        <v>包丽芬</v>
      </c>
      <c r="K6" s="65" t="str">
        <f>IFERROR(VLOOKUP(K5,教师安排!$A:$AE,ROW(K5)/2,FALSE),"")&amp;""</f>
        <v>刘慧</v>
      </c>
      <c r="L6" s="65" t="str">
        <f>IFERROR(VLOOKUP(L5,教师安排!$A:$AE,ROW(L5)/2,FALSE),"")&amp;""</f>
        <v>张培贤</v>
      </c>
      <c r="M6" s="67" t="str">
        <f>IFERROR(VLOOKUP(M5,教师安排!$A:$AE,ROW(M5)/2,FALSE),"")&amp;""</f>
        <v>王冬梅</v>
      </c>
      <c r="N6" s="92" t="str">
        <f>IFERROR(VLOOKUP(N5,教师安排!$A:$AE,ROW(N5)/2,FALSE),"")&amp;""</f>
        <v>张嘉诚</v>
      </c>
      <c r="O6" s="65" t="str">
        <f>IFERROR(VLOOKUP(O5,教师安排!$A:$AE,ROW(O5)/2,FALSE),"")&amp;""</f>
        <v>李云玉</v>
      </c>
      <c r="P6" s="64" t="str">
        <f>IFERROR(VLOOKUP(P5,教师安排!$A:$AE,ROW(P5)/2,FALSE),"")&amp;""</f>
        <v>史琴琴</v>
      </c>
      <c r="Q6" s="64" t="str">
        <f>IFERROR(VLOOKUP(Q5,教师安排!$A:$AE,ROW(Q5)/2,FALSE),"")&amp;""</f>
        <v/>
      </c>
      <c r="R6" s="87" t="str">
        <f>IFERROR(VLOOKUP(R5,教师安排!$A:$AE,ROW(R5)/2,FALSE),"")&amp;""</f>
        <v>王冬梅</v>
      </c>
      <c r="S6" s="65" t="str">
        <f>IFERROR(VLOOKUP(S5,教师安排!$A:$AE,ROW(S5)/2,FALSE),"")&amp;""</f>
        <v>刘慧</v>
      </c>
      <c r="T6" s="65" t="str">
        <f>IFERROR(VLOOKUP(T5,教师安排!$A:$AE,ROW(T5)/2,FALSE),"")&amp;""</f>
        <v>陈艳雯</v>
      </c>
      <c r="U6" s="66" t="str">
        <f>IFERROR(VLOOKUP(U5,教师安排!$A:$AE,ROW(U5)/2,FALSE),"")&amp;""</f>
        <v>任向华</v>
      </c>
      <c r="V6" s="64" t="str">
        <f>IFERROR(VLOOKUP(V5,教师安排!$A:$AE,ROW(V5)/2,FALSE),"")&amp;""</f>
        <v>包丽芬</v>
      </c>
      <c r="W6" s="65" t="str">
        <f>IFERROR(VLOOKUP(W5,教师安排!$A:$AE,ROW(W5)/2,FALSE),"")&amp;""</f>
        <v>包丽芬</v>
      </c>
      <c r="X6" s="64" t="str">
        <f>IFERROR(VLOOKUP(X5,教师安排!$A:$AE,ROW(X5)/2,FALSE),"")&amp;""</f>
        <v/>
      </c>
      <c r="Y6" s="64" t="str">
        <f>IFERROR(VLOOKUP(Y5,教师安排!$A:$AE,ROW(Y5)/2,FALSE),"")&amp;""</f>
        <v>赵琴娣</v>
      </c>
      <c r="Z6" s="87" t="str">
        <f>IFERROR(VLOOKUP(Z5,教师安排!$A:$AE,ROW(Z5)/2,FALSE),"")&amp;""</f>
        <v>王冬梅</v>
      </c>
      <c r="AA6" s="65" t="str">
        <f>IFERROR(VLOOKUP(AA5,教师安排!$A:$AE,ROW(AA5)/2,FALSE),"")&amp;""</f>
        <v>包丽芬</v>
      </c>
      <c r="AB6" s="65" t="str">
        <f>IFERROR(VLOOKUP(AB5,教师安排!$A:$AE,ROW(AB5)/2,FALSE),"")&amp;""</f>
        <v>蒋瑞琴</v>
      </c>
      <c r="AC6" s="67" t="str">
        <f>IFERROR(VLOOKUP(AC5,教师安排!$A:$AE,ROW(AC5)/2,FALSE),"")&amp;""</f>
        <v>刘慧</v>
      </c>
      <c r="AD6" s="92" t="str">
        <f>IFERROR(VLOOKUP(AD5,教师安排!$A:$AE,ROW(AD5)/2,FALSE),"")&amp;""</f>
        <v>顾淼</v>
      </c>
      <c r="AE6" s="65" t="str">
        <f>IFERROR(VLOOKUP(AE5,教师安排!$A:$AE,ROW(AE5)/2,FALSE),"")&amp;""</f>
        <v>陈艳雯</v>
      </c>
      <c r="AF6" s="65" t="str">
        <f>IFERROR(VLOOKUP(AF5,教师安排!$A:$AE,ROW(AF5)/2,FALSE),"")&amp;""</f>
        <v>史琴琴</v>
      </c>
      <c r="AG6" s="64" t="str">
        <f>IFERROR(VLOOKUP(AG5,教师安排!$A:$AE,ROW(AG5)/2,FALSE),"")&amp;""</f>
        <v>赵正伟</v>
      </c>
      <c r="AH6" s="87" t="str">
        <f>IFERROR(VLOOKUP(AH5,教师安排!$A:$AE,ROW(AH5)/2,FALSE),"")&amp;""</f>
        <v>王冬梅</v>
      </c>
      <c r="AI6" s="65" t="str">
        <f>IFERROR(VLOOKUP(AI5,教师安排!$A:$AE,ROW(AI5)/2,FALSE),"")&amp;""</f>
        <v>包丽芬</v>
      </c>
      <c r="AJ6" s="65" t="str">
        <f>IFERROR(VLOOKUP(AJ5,教师安排!$A:$AE,ROW(AJ5)/2,FALSE),"")&amp;""</f>
        <v>刘慧</v>
      </c>
      <c r="AK6" s="67" t="str">
        <f>IFERROR(VLOOKUP(AK5,教师安排!$A:$AE,ROW(AK5)/2,FALSE),"")&amp;""</f>
        <v>张嘉诚</v>
      </c>
      <c r="AL6" s="92" t="str">
        <f>IFERROR(VLOOKUP(AL5,教师安排!$A:$AE,ROW(AL5)/2,FALSE),"")&amp;""</f>
        <v>王冬梅</v>
      </c>
      <c r="AM6" s="65" t="str">
        <f>IFERROR(VLOOKUP(AM5,教师安排!$A:$AE,ROW(AM5)/2,FALSE),"")&amp;""</f>
        <v>陈艳雯</v>
      </c>
      <c r="AN6" s="65" t="str">
        <f>IFERROR(VLOOKUP(AN5,教师安排!$A:$AE,ROW(AN5)/2,FALSE),"")&amp;""</f>
        <v>张培贤</v>
      </c>
      <c r="AO6" s="73" t="str">
        <f>IFERROR(VLOOKUP(AO5,教师安排!$A:$AE,ROW(AO5)/2,FALSE),"")&amp;""</f>
        <v/>
      </c>
      <c r="AP6" s="110">
        <v>0</v>
      </c>
      <c r="AQ6" s="111">
        <v>2</v>
      </c>
    </row>
    <row r="7" spans="1:43" ht="16.2" customHeight="1" x14ac:dyDescent="0.15">
      <c r="A7" s="88" t="str">
        <f>INDEX(教师安排!$B$1:$AE$1,ROW(教师安排!A2))</f>
        <v>七2</v>
      </c>
      <c r="B7" s="87" t="s">
        <v>147</v>
      </c>
      <c r="C7" s="65" t="s">
        <v>152</v>
      </c>
      <c r="D7" s="65" t="s">
        <v>128</v>
      </c>
      <c r="E7" s="66" t="s">
        <v>80</v>
      </c>
      <c r="F7" s="64" t="s">
        <v>73</v>
      </c>
      <c r="G7" s="65" t="s">
        <v>114</v>
      </c>
      <c r="H7" s="67" t="s">
        <v>135</v>
      </c>
      <c r="I7" s="73" t="s">
        <v>219</v>
      </c>
      <c r="J7" s="64" t="s">
        <v>140</v>
      </c>
      <c r="K7" s="65" t="s">
        <v>152</v>
      </c>
      <c r="L7" s="65" t="s">
        <v>128</v>
      </c>
      <c r="M7" s="66" t="s">
        <v>165</v>
      </c>
      <c r="N7" s="64" t="s">
        <v>111</v>
      </c>
      <c r="O7" s="65" t="s">
        <v>151</v>
      </c>
      <c r="P7" s="67" t="s">
        <v>122</v>
      </c>
      <c r="Q7" s="73" t="s">
        <v>110</v>
      </c>
      <c r="R7" s="64" t="s">
        <v>128</v>
      </c>
      <c r="S7" s="65" t="s">
        <v>140</v>
      </c>
      <c r="T7" s="65" t="s">
        <v>152</v>
      </c>
      <c r="U7" s="66" t="s">
        <v>135</v>
      </c>
      <c r="V7" s="64" t="s">
        <v>122</v>
      </c>
      <c r="W7" s="65" t="s">
        <v>42</v>
      </c>
      <c r="X7" s="67" t="s">
        <v>150</v>
      </c>
      <c r="Y7" s="73" t="s">
        <v>36</v>
      </c>
      <c r="Z7" s="64" t="s">
        <v>128</v>
      </c>
      <c r="AA7" s="65" t="s">
        <v>140</v>
      </c>
      <c r="AB7" s="65" t="s">
        <v>114</v>
      </c>
      <c r="AC7" s="66" t="s">
        <v>152</v>
      </c>
      <c r="AD7" s="64" t="s">
        <v>147</v>
      </c>
      <c r="AE7" s="65" t="s">
        <v>120</v>
      </c>
      <c r="AF7" s="67" t="s">
        <v>73</v>
      </c>
      <c r="AG7" s="73" t="s">
        <v>110</v>
      </c>
      <c r="AH7" s="64" t="s">
        <v>122</v>
      </c>
      <c r="AI7" s="65" t="s">
        <v>135</v>
      </c>
      <c r="AJ7" s="65" t="s">
        <v>140</v>
      </c>
      <c r="AK7" s="66" t="s">
        <v>128</v>
      </c>
      <c r="AL7" s="64" t="s">
        <v>165</v>
      </c>
      <c r="AM7" s="65" t="s">
        <v>152</v>
      </c>
      <c r="AN7" s="67" t="s">
        <v>168</v>
      </c>
      <c r="AO7" s="73" t="s">
        <v>166</v>
      </c>
      <c r="AP7" s="108">
        <v>1</v>
      </c>
      <c r="AQ7" s="109">
        <v>3</v>
      </c>
    </row>
    <row r="8" spans="1:43" ht="16.2" customHeight="1" x14ac:dyDescent="0.15">
      <c r="A8" s="88" t="str">
        <f>HLOOKUP(A7,教师安排!$B$1:$AE$27,ROW($B$3),0)</f>
        <v>丁美华</v>
      </c>
      <c r="B8" s="87" t="str">
        <f>IFERROR(VLOOKUP(B7,教师安排!$A:$AE,ROW(B7)/2,FALSE),"")&amp;""</f>
        <v>李云玉</v>
      </c>
      <c r="C8" s="65" t="str">
        <f>IFERROR(VLOOKUP(C7,教师安排!$A:$AE,ROW(C7)/2,FALSE),"")&amp;""</f>
        <v>包丽芬</v>
      </c>
      <c r="D8" s="65" t="str">
        <f>IFERROR(VLOOKUP(D7,教师安排!$A:$AE,ROW(D7)/2,FALSE),"")&amp;""</f>
        <v>丁美华</v>
      </c>
      <c r="E8" s="66" t="str">
        <f>IFERROR(VLOOKUP(E7,教师安排!$A:$AE,ROW(E7)/2,FALSE),"")&amp;""</f>
        <v>陈影</v>
      </c>
      <c r="F8" s="64" t="str">
        <f>IFERROR(VLOOKUP(F7,教师安排!$A:$AE,ROW(F7)/2,FALSE),"")&amp;""</f>
        <v>顾云中</v>
      </c>
      <c r="G8" s="65" t="str">
        <f>IFERROR(VLOOKUP(G7,教师安排!$A:$AE,ROW(G7)/2,FALSE),"")&amp;""</f>
        <v>杨帆</v>
      </c>
      <c r="H8" s="67" t="str">
        <f>IFERROR(VLOOKUP(H7,教师安排!$A:$AE,ROW(H7)/2,FALSE),"")&amp;""</f>
        <v>陈艳雯</v>
      </c>
      <c r="I8" s="73" t="str">
        <f>IFERROR(VLOOKUP(I7,教师安排!$A:$AE,ROW(I7)/2,FALSE),"")&amp;""</f>
        <v>张嘉诚</v>
      </c>
      <c r="J8" s="64" t="str">
        <f>IFERROR(VLOOKUP(J7,教师安排!$A:$AE,ROW(J7)/2,FALSE),"")&amp;""</f>
        <v>陈影</v>
      </c>
      <c r="K8" s="65" t="str">
        <f>IFERROR(VLOOKUP(K7,教师安排!$A:$AE,ROW(K7)/2,FALSE),"")&amp;""</f>
        <v>包丽芬</v>
      </c>
      <c r="L8" s="65" t="str">
        <f>IFERROR(VLOOKUP(L7,教师安排!$A:$AE,ROW(L7)/2,FALSE),"")&amp;""</f>
        <v>丁美华</v>
      </c>
      <c r="M8" s="66" t="str">
        <f>IFERROR(VLOOKUP(M7,教师安排!$A:$AE,ROW(M7)/2,FALSE),"")&amp;""</f>
        <v>张嘉诚</v>
      </c>
      <c r="N8" s="64" t="str">
        <f>IFERROR(VLOOKUP(N7,教师安排!$A:$AE,ROW(N7)/2,FALSE),"")&amp;""</f>
        <v>陈仁年</v>
      </c>
      <c r="O8" s="65" t="str">
        <f>IFERROR(VLOOKUP(O7,教师安排!$A:$AE,ROW(O7)/2,FALSE),"")&amp;""</f>
        <v>冯维佳</v>
      </c>
      <c r="P8" s="67" t="str">
        <f>IFERROR(VLOOKUP(P7,教师安排!$A:$AE,ROW(P7)/2,FALSE),"")&amp;""</f>
        <v>赵骏</v>
      </c>
      <c r="Q8" s="73" t="str">
        <f>IFERROR(VLOOKUP(Q7,教师安排!$A:$AE,ROW(Q7)/2,FALSE),"")&amp;""</f>
        <v/>
      </c>
      <c r="R8" s="64" t="str">
        <f>IFERROR(VLOOKUP(R7,教师安排!$A:$AE,ROW(R7)/2,FALSE),"")&amp;""</f>
        <v>丁美华</v>
      </c>
      <c r="S8" s="65" t="str">
        <f>IFERROR(VLOOKUP(S7,教师安排!$A:$AE,ROW(S7)/2,FALSE),"")&amp;""</f>
        <v>陈影</v>
      </c>
      <c r="T8" s="65" t="str">
        <f>IFERROR(VLOOKUP(T7,教师安排!$A:$AE,ROW(T7)/2,FALSE),"")&amp;""</f>
        <v>包丽芬</v>
      </c>
      <c r="U8" s="66" t="str">
        <f>IFERROR(VLOOKUP(U7,教师安排!$A:$AE,ROW(U7)/2,FALSE),"")&amp;""</f>
        <v>陈艳雯</v>
      </c>
      <c r="V8" s="64" t="str">
        <f>IFERROR(VLOOKUP(V7,教师安排!$A:$AE,ROW(V7)/2,FALSE),"")&amp;""</f>
        <v>赵骏</v>
      </c>
      <c r="W8" s="65" t="str">
        <f>IFERROR(VLOOKUP(W7,教师安排!$A:$AE,ROW(W7)/2,FALSE),"")&amp;""</f>
        <v>丁美华</v>
      </c>
      <c r="X8" s="67" t="str">
        <f>IFERROR(VLOOKUP(X7,教师安排!$A:$AE,ROW(X7)/2,FALSE),"")&amp;""</f>
        <v/>
      </c>
      <c r="Y8" s="73" t="str">
        <f>IFERROR(VLOOKUP(Y7,教师安排!$A:$AE,ROW(Y7)/2,FALSE),"")&amp;""</f>
        <v>赵正伟</v>
      </c>
      <c r="Z8" s="64" t="str">
        <f>IFERROR(VLOOKUP(Z7,教师安排!$A:$AE,ROW(Z7)/2,FALSE),"")&amp;""</f>
        <v>丁美华</v>
      </c>
      <c r="AA8" s="65" t="str">
        <f>IFERROR(VLOOKUP(AA7,教师安排!$A:$AE,ROW(AA7)/2,FALSE),"")&amp;""</f>
        <v>陈影</v>
      </c>
      <c r="AB8" s="65" t="str">
        <f>IFERROR(VLOOKUP(AB7,教师安排!$A:$AE,ROW(AB7)/2,FALSE),"")&amp;""</f>
        <v>杨帆</v>
      </c>
      <c r="AC8" s="66" t="str">
        <f>IFERROR(VLOOKUP(AC7,教师安排!$A:$AE,ROW(AC7)/2,FALSE),"")&amp;""</f>
        <v>包丽芬</v>
      </c>
      <c r="AD8" s="64" t="str">
        <f>IFERROR(VLOOKUP(AD7,教师安排!$A:$AE,ROW(AD7)/2,FALSE),"")&amp;""</f>
        <v>李云玉</v>
      </c>
      <c r="AE8" s="65" t="str">
        <f>IFERROR(VLOOKUP(AE7,教师安排!$A:$AE,ROW(AE7)/2,FALSE),"")&amp;""</f>
        <v>任向华</v>
      </c>
      <c r="AF8" s="67" t="str">
        <f>IFERROR(VLOOKUP(AF7,教师安排!$A:$AE,ROW(AF7)/2,FALSE),"")&amp;""</f>
        <v>顾云中</v>
      </c>
      <c r="AG8" s="73" t="str">
        <f>IFERROR(VLOOKUP(AG7,教师安排!$A:$AE,ROW(AG7)/2,FALSE),"")&amp;""</f>
        <v/>
      </c>
      <c r="AH8" s="64" t="str">
        <f>IFERROR(VLOOKUP(AH7,教师安排!$A:$AE,ROW(AH7)/2,FALSE),"")&amp;""</f>
        <v>赵骏</v>
      </c>
      <c r="AI8" s="65" t="str">
        <f>IFERROR(VLOOKUP(AI7,教师安排!$A:$AE,ROW(AI7)/2,FALSE),"")&amp;""</f>
        <v>陈艳雯</v>
      </c>
      <c r="AJ8" s="65" t="str">
        <f>IFERROR(VLOOKUP(AJ7,教师安排!$A:$AE,ROW(AJ7)/2,FALSE),"")&amp;""</f>
        <v>陈影</v>
      </c>
      <c r="AK8" s="66" t="str">
        <f>IFERROR(VLOOKUP(AK7,教师安排!$A:$AE,ROW(AK7)/2,FALSE),"")&amp;""</f>
        <v>丁美华</v>
      </c>
      <c r="AL8" s="64" t="str">
        <f>IFERROR(VLOOKUP(AL7,教师安排!$A:$AE,ROW(AL7)/2,FALSE),"")&amp;""</f>
        <v>张嘉诚</v>
      </c>
      <c r="AM8" s="65" t="str">
        <f>IFERROR(VLOOKUP(AM7,教师安排!$A:$AE,ROW(AM7)/2,FALSE),"")&amp;""</f>
        <v>包丽芬</v>
      </c>
      <c r="AN8" s="67" t="str">
        <f>IFERROR(VLOOKUP(AN7,教师安排!$A:$AE,ROW(AN7)/2,FALSE),"")&amp;""</f>
        <v>丁美华</v>
      </c>
      <c r="AO8" s="73" t="str">
        <f>IFERROR(VLOOKUP(AO7,教师安排!$A:$AE,ROW(AO7)/2,FALSE),"")&amp;""</f>
        <v/>
      </c>
      <c r="AP8" s="110">
        <v>0</v>
      </c>
      <c r="AQ8" s="111">
        <v>4</v>
      </c>
    </row>
    <row r="9" spans="1:43" ht="16.2" customHeight="1" x14ac:dyDescent="0.15">
      <c r="A9" s="88" t="str">
        <f>INDEX(教师安排!$B$1:$AE$1,ROW(教师安排!A3))</f>
        <v>七3</v>
      </c>
      <c r="B9" s="87" t="s">
        <v>152</v>
      </c>
      <c r="C9" s="65" t="s">
        <v>128</v>
      </c>
      <c r="D9" s="65" t="s">
        <v>140</v>
      </c>
      <c r="E9" s="66" t="s">
        <v>135</v>
      </c>
      <c r="F9" s="64" t="s">
        <v>114</v>
      </c>
      <c r="G9" s="65" t="s">
        <v>165</v>
      </c>
      <c r="H9" s="67" t="s">
        <v>73</v>
      </c>
      <c r="I9" s="73" t="s">
        <v>166</v>
      </c>
      <c r="J9" s="64" t="s">
        <v>147</v>
      </c>
      <c r="K9" s="65" t="s">
        <v>128</v>
      </c>
      <c r="L9" s="65" t="s">
        <v>140</v>
      </c>
      <c r="M9" s="66" t="s">
        <v>120</v>
      </c>
      <c r="N9" s="64" t="s">
        <v>135</v>
      </c>
      <c r="O9" s="65" t="s">
        <v>152</v>
      </c>
      <c r="P9" s="67" t="s">
        <v>111</v>
      </c>
      <c r="Q9" s="73" t="s">
        <v>36</v>
      </c>
      <c r="R9" s="64" t="s">
        <v>128</v>
      </c>
      <c r="S9" s="65" t="s">
        <v>140</v>
      </c>
      <c r="T9" s="65" t="s">
        <v>152</v>
      </c>
      <c r="U9" s="66" t="s">
        <v>122</v>
      </c>
      <c r="V9" s="64" t="s">
        <v>147</v>
      </c>
      <c r="W9" s="65" t="s">
        <v>42</v>
      </c>
      <c r="X9" s="67" t="s">
        <v>150</v>
      </c>
      <c r="Y9" s="105" t="s">
        <v>110</v>
      </c>
      <c r="Z9" s="64" t="s">
        <v>152</v>
      </c>
      <c r="AA9" s="65" t="s">
        <v>165</v>
      </c>
      <c r="AB9" s="65" t="s">
        <v>73</v>
      </c>
      <c r="AC9" s="66" t="s">
        <v>128</v>
      </c>
      <c r="AD9" s="64" t="s">
        <v>135</v>
      </c>
      <c r="AE9" s="65" t="s">
        <v>140</v>
      </c>
      <c r="AF9" s="67" t="s">
        <v>122</v>
      </c>
      <c r="AG9" s="73" t="s">
        <v>219</v>
      </c>
      <c r="AH9" s="64" t="s">
        <v>80</v>
      </c>
      <c r="AI9" s="65" t="s">
        <v>128</v>
      </c>
      <c r="AJ9" s="65" t="s">
        <v>114</v>
      </c>
      <c r="AK9" s="66" t="s">
        <v>122</v>
      </c>
      <c r="AL9" s="64" t="s">
        <v>168</v>
      </c>
      <c r="AM9" s="65" t="s">
        <v>152</v>
      </c>
      <c r="AN9" s="67" t="s">
        <v>151</v>
      </c>
      <c r="AO9" s="73" t="s">
        <v>110</v>
      </c>
      <c r="AP9" s="108">
        <v>1</v>
      </c>
      <c r="AQ9" s="109">
        <v>5</v>
      </c>
    </row>
    <row r="10" spans="1:43" ht="16.2" customHeight="1" x14ac:dyDescent="0.15">
      <c r="A10" s="88" t="str">
        <f>HLOOKUP(A9,教师安排!$B$1:$AE$27,ROW($B$3),0)</f>
        <v>高亚媛</v>
      </c>
      <c r="B10" s="87" t="str">
        <f>IFERROR(VLOOKUP(B9,教师安排!$A:$AE,ROW(B9)/2,FALSE),"")&amp;""</f>
        <v>钱欢欢</v>
      </c>
      <c r="C10" s="65" t="str">
        <f>IFERROR(VLOOKUP(C9,教师安排!$A:$AE,ROW(C9)/2,FALSE),"")&amp;""</f>
        <v>高亚媛</v>
      </c>
      <c r="D10" s="65" t="str">
        <f>IFERROR(VLOOKUP(D9,教师安排!$A:$AE,ROW(D9)/2,FALSE),"")&amp;""</f>
        <v>庄银洁</v>
      </c>
      <c r="E10" s="66" t="str">
        <f>IFERROR(VLOOKUP(E9,教师安排!$A:$AE,ROW(E9)/2,FALSE),"")&amp;""</f>
        <v>丁素娟</v>
      </c>
      <c r="F10" s="64" t="str">
        <f>IFERROR(VLOOKUP(F9,教师安排!$A:$AE,ROW(F9)/2,FALSE),"")&amp;""</f>
        <v>史琴琴</v>
      </c>
      <c r="G10" s="65" t="str">
        <f>IFERROR(VLOOKUP(G9,教师安排!$A:$AE,ROW(G9)/2,FALSE),"")&amp;""</f>
        <v>张嘉诚</v>
      </c>
      <c r="H10" s="67" t="str">
        <f>IFERROR(VLOOKUP(H9,教师安排!$A:$AE,ROW(H9)/2,FALSE),"")&amp;""</f>
        <v>顾云中</v>
      </c>
      <c r="I10" s="73" t="str">
        <f>IFERROR(VLOOKUP(I9,教师安排!$A:$AE,ROW(I9)/2,FALSE),"")&amp;""</f>
        <v/>
      </c>
      <c r="J10" s="64" t="str">
        <f>IFERROR(VLOOKUP(J9,教师安排!$A:$AE,ROW(J9)/2,FALSE),"")&amp;""</f>
        <v>李云玉</v>
      </c>
      <c r="K10" s="65" t="str">
        <f>IFERROR(VLOOKUP(K9,教师安排!$A:$AE,ROW(K9)/2,FALSE),"")&amp;""</f>
        <v>高亚媛</v>
      </c>
      <c r="L10" s="65" t="str">
        <f>IFERROR(VLOOKUP(L9,教师安排!$A:$AE,ROW(L9)/2,FALSE),"")&amp;""</f>
        <v>庄银洁</v>
      </c>
      <c r="M10" s="66" t="str">
        <f>IFERROR(VLOOKUP(M9,教师安排!$A:$AE,ROW(M9)/2,FALSE),"")&amp;""</f>
        <v>任向华</v>
      </c>
      <c r="N10" s="64" t="str">
        <f>IFERROR(VLOOKUP(N9,教师安排!$A:$AE,ROW(N9)/2,FALSE),"")&amp;""</f>
        <v>丁素娟</v>
      </c>
      <c r="O10" s="65" t="str">
        <f>IFERROR(VLOOKUP(O9,教师安排!$A:$AE,ROW(O9)/2,FALSE),"")&amp;""</f>
        <v>钱欢欢</v>
      </c>
      <c r="P10" s="67" t="str">
        <f>IFERROR(VLOOKUP(P9,教师安排!$A:$AE,ROW(P9)/2,FALSE),"")&amp;""</f>
        <v>符苏琳</v>
      </c>
      <c r="Q10" s="73" t="str">
        <f>IFERROR(VLOOKUP(Q9,教师安排!$A:$AE,ROW(Q9)/2,FALSE),"")&amp;""</f>
        <v>赵正伟</v>
      </c>
      <c r="R10" s="64" t="str">
        <f>IFERROR(VLOOKUP(R9,教师安排!$A:$AE,ROW(R9)/2,FALSE),"")&amp;""</f>
        <v>高亚媛</v>
      </c>
      <c r="S10" s="65" t="str">
        <f>IFERROR(VLOOKUP(S9,教师安排!$A:$AE,ROW(S9)/2,FALSE),"")&amp;""</f>
        <v>庄银洁</v>
      </c>
      <c r="T10" s="65" t="str">
        <f>IFERROR(VLOOKUP(T9,教师安排!$A:$AE,ROW(T9)/2,FALSE),"")&amp;""</f>
        <v>钱欢欢</v>
      </c>
      <c r="U10" s="66" t="str">
        <f>IFERROR(VLOOKUP(U9,教师安排!$A:$AE,ROW(U9)/2,FALSE),"")&amp;""</f>
        <v>万振贤</v>
      </c>
      <c r="V10" s="64" t="str">
        <f>IFERROR(VLOOKUP(V9,教师安排!$A:$AE,ROW(V9)/2,FALSE),"")&amp;""</f>
        <v>李云玉</v>
      </c>
      <c r="W10" s="65" t="str">
        <f>IFERROR(VLOOKUP(W9,教师安排!$A:$AE,ROW(W9)/2,FALSE),"")&amp;""</f>
        <v>高亚媛</v>
      </c>
      <c r="X10" s="67" t="str">
        <f>IFERROR(VLOOKUP(X9,教师安排!$A:$AE,ROW(X9)/2,FALSE),"")&amp;""</f>
        <v/>
      </c>
      <c r="Y10" s="73" t="str">
        <f>IFERROR(VLOOKUP(Y9,教师安排!$A:$AE,ROW(Y9)/2,FALSE),"")&amp;""</f>
        <v/>
      </c>
      <c r="Z10" s="64" t="str">
        <f>IFERROR(VLOOKUP(Z9,教师安排!$A:$AE,ROW(Z9)/2,FALSE),"")&amp;""</f>
        <v>钱欢欢</v>
      </c>
      <c r="AA10" s="65" t="str">
        <f>IFERROR(VLOOKUP(AA9,教师安排!$A:$AE,ROW(AA9)/2,FALSE),"")&amp;""</f>
        <v>张嘉诚</v>
      </c>
      <c r="AB10" s="65" t="str">
        <f>IFERROR(VLOOKUP(AB9,教师安排!$A:$AE,ROW(AB9)/2,FALSE),"")&amp;""</f>
        <v>顾云中</v>
      </c>
      <c r="AC10" s="66" t="str">
        <f>IFERROR(VLOOKUP(AC9,教师安排!$A:$AE,ROW(AC9)/2,FALSE),"")&amp;""</f>
        <v>高亚媛</v>
      </c>
      <c r="AD10" s="64" t="str">
        <f>IFERROR(VLOOKUP(AD9,教师安排!$A:$AE,ROW(AD9)/2,FALSE),"")&amp;""</f>
        <v>丁素娟</v>
      </c>
      <c r="AE10" s="65" t="str">
        <f>IFERROR(VLOOKUP(AE9,教师安排!$A:$AE,ROW(AE9)/2,FALSE),"")&amp;""</f>
        <v>庄银洁</v>
      </c>
      <c r="AF10" s="67" t="str">
        <f>IFERROR(VLOOKUP(AF9,教师安排!$A:$AE,ROW(AF9)/2,FALSE),"")&amp;""</f>
        <v>万振贤</v>
      </c>
      <c r="AG10" s="73" t="str">
        <f>IFERROR(VLOOKUP(AG9,教师安排!$A:$AE,ROW(AG9)/2,FALSE),"")&amp;""</f>
        <v>顾佳萍</v>
      </c>
      <c r="AH10" s="64" t="str">
        <f>IFERROR(VLOOKUP(AH9,教师安排!$A:$AE,ROW(AH9)/2,FALSE),"")&amp;""</f>
        <v>庄银洁</v>
      </c>
      <c r="AI10" s="65" t="str">
        <f>IFERROR(VLOOKUP(AI9,教师安排!$A:$AE,ROW(AI9)/2,FALSE),"")&amp;""</f>
        <v>高亚媛</v>
      </c>
      <c r="AJ10" s="65" t="str">
        <f>IFERROR(VLOOKUP(AJ9,教师安排!$A:$AE,ROW(AJ9)/2,FALSE),"")&amp;""</f>
        <v>史琴琴</v>
      </c>
      <c r="AK10" s="66" t="str">
        <f>IFERROR(VLOOKUP(AK9,教师安排!$A:$AE,ROW(AK9)/2,FALSE),"")&amp;""</f>
        <v>万振贤</v>
      </c>
      <c r="AL10" s="64" t="str">
        <f>IFERROR(VLOOKUP(AL9,教师安排!$A:$AE,ROW(AL9)/2,FALSE),"")&amp;""</f>
        <v>高亚媛</v>
      </c>
      <c r="AM10" s="65" t="str">
        <f>IFERROR(VLOOKUP(AM9,教师安排!$A:$AE,ROW(AM9)/2,FALSE),"")&amp;""</f>
        <v>钱欢欢</v>
      </c>
      <c r="AN10" s="67" t="str">
        <f>IFERROR(VLOOKUP(AN9,教师安排!$A:$AE,ROW(AN9)/2,FALSE),"")&amp;""</f>
        <v>冯维佳</v>
      </c>
      <c r="AO10" s="73" t="str">
        <f>IFERROR(VLOOKUP(AO9,教师安排!$A:$AE,ROW(AO9)/2,FALSE),"")&amp;""</f>
        <v/>
      </c>
      <c r="AP10" s="110">
        <v>0</v>
      </c>
      <c r="AQ10" s="111">
        <v>6</v>
      </c>
    </row>
    <row r="11" spans="1:43" ht="16.2" customHeight="1" x14ac:dyDescent="0.15">
      <c r="A11" s="88" t="str">
        <f>INDEX(教师安排!$B$1:$AE$1,ROW(教师安排!A4))</f>
        <v>七4</v>
      </c>
      <c r="B11" s="87" t="s">
        <v>128</v>
      </c>
      <c r="C11" s="65" t="s">
        <v>152</v>
      </c>
      <c r="D11" s="65" t="s">
        <v>122</v>
      </c>
      <c r="E11" s="66" t="s">
        <v>120</v>
      </c>
      <c r="F11" s="64" t="s">
        <v>114</v>
      </c>
      <c r="G11" s="65" t="s">
        <v>140</v>
      </c>
      <c r="H11" s="67" t="s">
        <v>135</v>
      </c>
      <c r="I11" s="73" t="s">
        <v>166</v>
      </c>
      <c r="J11" s="64" t="s">
        <v>80</v>
      </c>
      <c r="K11" s="65" t="s">
        <v>152</v>
      </c>
      <c r="L11" s="65" t="s">
        <v>165</v>
      </c>
      <c r="M11" s="66" t="s">
        <v>128</v>
      </c>
      <c r="N11" s="64" t="s">
        <v>147</v>
      </c>
      <c r="O11" s="65" t="s">
        <v>135</v>
      </c>
      <c r="P11" s="67" t="s">
        <v>73</v>
      </c>
      <c r="Q11" s="73" t="s">
        <v>219</v>
      </c>
      <c r="R11" s="64" t="s">
        <v>128</v>
      </c>
      <c r="S11" s="65" t="s">
        <v>73</v>
      </c>
      <c r="T11" s="65" t="s">
        <v>152</v>
      </c>
      <c r="U11" s="66" t="s">
        <v>140</v>
      </c>
      <c r="V11" s="64" t="s">
        <v>122</v>
      </c>
      <c r="W11" s="65" t="s">
        <v>42</v>
      </c>
      <c r="X11" s="67" t="s">
        <v>150</v>
      </c>
      <c r="Y11" s="105" t="s">
        <v>110</v>
      </c>
      <c r="Z11" s="64" t="s">
        <v>152</v>
      </c>
      <c r="AA11" s="65" t="s">
        <v>140</v>
      </c>
      <c r="AB11" s="65" t="s">
        <v>128</v>
      </c>
      <c r="AC11" s="66" t="s">
        <v>151</v>
      </c>
      <c r="AD11" s="64" t="s">
        <v>122</v>
      </c>
      <c r="AE11" s="65" t="s">
        <v>165</v>
      </c>
      <c r="AF11" s="67" t="s">
        <v>111</v>
      </c>
      <c r="AG11" s="73" t="s">
        <v>110</v>
      </c>
      <c r="AH11" s="64" t="s">
        <v>128</v>
      </c>
      <c r="AI11" s="65" t="s">
        <v>140</v>
      </c>
      <c r="AJ11" s="65" t="s">
        <v>147</v>
      </c>
      <c r="AK11" s="66" t="s">
        <v>152</v>
      </c>
      <c r="AL11" s="64" t="s">
        <v>114</v>
      </c>
      <c r="AM11" s="65" t="s">
        <v>135</v>
      </c>
      <c r="AN11" s="67" t="s">
        <v>168</v>
      </c>
      <c r="AO11" s="73" t="s">
        <v>36</v>
      </c>
      <c r="AP11" s="108">
        <v>1</v>
      </c>
      <c r="AQ11" s="109">
        <v>7</v>
      </c>
    </row>
    <row r="12" spans="1:43" ht="16.2" customHeight="1" x14ac:dyDescent="0.15">
      <c r="A12" s="88" t="str">
        <f>HLOOKUP(A11,教师安排!$B$1:$AE$27,ROW($B$3),0)</f>
        <v>刘慧</v>
      </c>
      <c r="B12" s="87" t="str">
        <f>IFERROR(VLOOKUP(B11,教师安排!$A:$AE,ROW(B11)/2,FALSE),"")&amp;""</f>
        <v>殷汶钧</v>
      </c>
      <c r="C12" s="65" t="str">
        <f>IFERROR(VLOOKUP(C11,教师安排!$A:$AE,ROW(C11)/2,FALSE),"")&amp;""</f>
        <v>杨帆</v>
      </c>
      <c r="D12" s="65" t="str">
        <f>IFERROR(VLOOKUP(D11,教师安排!$A:$AE,ROW(D11)/2,FALSE),"")&amp;""</f>
        <v>陈洲</v>
      </c>
      <c r="E12" s="66" t="str">
        <f>IFERROR(VLOOKUP(E11,教师安排!$A:$AE,ROW(E11)/2,FALSE),"")&amp;""</f>
        <v>任向华</v>
      </c>
      <c r="F12" s="64" t="str">
        <f>IFERROR(VLOOKUP(F11,教师安排!$A:$AE,ROW(F11)/2,FALSE),"")&amp;""</f>
        <v>杨帆</v>
      </c>
      <c r="G12" s="65" t="str">
        <f>IFERROR(VLOOKUP(G11,教师安排!$A:$AE,ROW(G11)/2,FALSE),"")&amp;""</f>
        <v>刘慧</v>
      </c>
      <c r="H12" s="67" t="str">
        <f>IFERROR(VLOOKUP(H11,教师安排!$A:$AE,ROW(H11)/2,FALSE),"")&amp;""</f>
        <v>丁素娟</v>
      </c>
      <c r="I12" s="73" t="str">
        <f>IFERROR(VLOOKUP(I11,教师安排!$A:$AE,ROW(I11)/2,FALSE),"")&amp;""</f>
        <v/>
      </c>
      <c r="J12" s="64" t="str">
        <f>IFERROR(VLOOKUP(J11,教师安排!$A:$AE,ROW(J11)/2,FALSE),"")&amp;""</f>
        <v>刘慧</v>
      </c>
      <c r="K12" s="65" t="str">
        <f>IFERROR(VLOOKUP(K11,教师安排!$A:$AE,ROW(K11)/2,FALSE),"")&amp;""</f>
        <v>杨帆</v>
      </c>
      <c r="L12" s="65" t="str">
        <f>IFERROR(VLOOKUP(L11,教师安排!$A:$AE,ROW(L11)/2,FALSE),"")&amp;""</f>
        <v>张嘉诚</v>
      </c>
      <c r="M12" s="66" t="str">
        <f>IFERROR(VLOOKUP(M11,教师安排!$A:$AE,ROW(M11)/2,FALSE),"")&amp;""</f>
        <v>殷汶钧</v>
      </c>
      <c r="N12" s="64" t="str">
        <f>IFERROR(VLOOKUP(N11,教师安排!$A:$AE,ROW(N11)/2,FALSE),"")&amp;""</f>
        <v>李云玉</v>
      </c>
      <c r="O12" s="65" t="str">
        <f>IFERROR(VLOOKUP(O11,教师安排!$A:$AE,ROW(O11)/2,FALSE),"")&amp;""</f>
        <v>丁素娟</v>
      </c>
      <c r="P12" s="67" t="str">
        <f>IFERROR(VLOOKUP(P11,教师安排!$A:$AE,ROW(P11)/2,FALSE),"")&amp;""</f>
        <v>戈烙印</v>
      </c>
      <c r="Q12" s="73" t="str">
        <f>IFERROR(VLOOKUP(Q11,教师安排!$A:$AE,ROW(Q11)/2,FALSE),"")&amp;""</f>
        <v>顾佳萍</v>
      </c>
      <c r="R12" s="64" t="str">
        <f>IFERROR(VLOOKUP(R11,教师安排!$A:$AE,ROW(R11)/2,FALSE),"")&amp;""</f>
        <v>殷汶钧</v>
      </c>
      <c r="S12" s="65" t="str">
        <f>IFERROR(VLOOKUP(S11,教师安排!$A:$AE,ROW(S11)/2,FALSE),"")&amp;""</f>
        <v>戈烙印</v>
      </c>
      <c r="T12" s="65" t="str">
        <f>IFERROR(VLOOKUP(T11,教师安排!$A:$AE,ROW(T11)/2,FALSE),"")&amp;""</f>
        <v>杨帆</v>
      </c>
      <c r="U12" s="66" t="str">
        <f>IFERROR(VLOOKUP(U11,教师安排!$A:$AE,ROW(U11)/2,FALSE),"")&amp;""</f>
        <v>刘慧</v>
      </c>
      <c r="V12" s="64" t="str">
        <f>IFERROR(VLOOKUP(V11,教师安排!$A:$AE,ROW(V11)/2,FALSE),"")&amp;""</f>
        <v>陈洲</v>
      </c>
      <c r="W12" s="65" t="str">
        <f>IFERROR(VLOOKUP(W11,教师安排!$A:$AE,ROW(W11)/2,FALSE),"")&amp;""</f>
        <v>刘慧</v>
      </c>
      <c r="X12" s="67" t="str">
        <f>IFERROR(VLOOKUP(X11,教师安排!$A:$AE,ROW(X11)/2,FALSE),"")&amp;""</f>
        <v/>
      </c>
      <c r="Y12" s="73" t="str">
        <f>IFERROR(VLOOKUP(Y11,教师安排!$A:$AE,ROW(Y11)/2,FALSE),"")&amp;""</f>
        <v/>
      </c>
      <c r="Z12" s="64" t="str">
        <f>IFERROR(VLOOKUP(Z11,教师安排!$A:$AE,ROW(Z11)/2,FALSE),"")&amp;""</f>
        <v>杨帆</v>
      </c>
      <c r="AA12" s="65" t="str">
        <f>IFERROR(VLOOKUP(AA11,教师安排!$A:$AE,ROW(AA11)/2,FALSE),"")&amp;""</f>
        <v>刘慧</v>
      </c>
      <c r="AB12" s="65" t="str">
        <f>IFERROR(VLOOKUP(AB11,教师安排!$A:$AE,ROW(AB11)/2,FALSE),"")&amp;""</f>
        <v>殷汶钧</v>
      </c>
      <c r="AC12" s="66" t="str">
        <f>IFERROR(VLOOKUP(AC11,教师安排!$A:$AE,ROW(AC11)/2,FALSE),"")&amp;""</f>
        <v>冯维佳</v>
      </c>
      <c r="AD12" s="64" t="str">
        <f>IFERROR(VLOOKUP(AD11,教师安排!$A:$AE,ROW(AD11)/2,FALSE),"")&amp;""</f>
        <v>陈洲</v>
      </c>
      <c r="AE12" s="65" t="str">
        <f>IFERROR(VLOOKUP(AE11,教师安排!$A:$AE,ROW(AE11)/2,FALSE),"")&amp;""</f>
        <v>张嘉诚</v>
      </c>
      <c r="AF12" s="67" t="str">
        <f>IFERROR(VLOOKUP(AF11,教师安排!$A:$AE,ROW(AF11)/2,FALSE),"")&amp;""</f>
        <v>符苏琳</v>
      </c>
      <c r="AG12" s="73" t="str">
        <f>IFERROR(VLOOKUP(AG11,教师安排!$A:$AE,ROW(AG11)/2,FALSE),"")&amp;""</f>
        <v/>
      </c>
      <c r="AH12" s="64" t="str">
        <f>IFERROR(VLOOKUP(AH11,教师安排!$A:$AE,ROW(AH11)/2,FALSE),"")&amp;""</f>
        <v>殷汶钧</v>
      </c>
      <c r="AI12" s="65" t="str">
        <f>IFERROR(VLOOKUP(AI11,教师安排!$A:$AE,ROW(AI11)/2,FALSE),"")&amp;""</f>
        <v>刘慧</v>
      </c>
      <c r="AJ12" s="65" t="str">
        <f>IFERROR(VLOOKUP(AJ11,教师安排!$A:$AE,ROW(AJ11)/2,FALSE),"")&amp;""</f>
        <v>李云玉</v>
      </c>
      <c r="AK12" s="66" t="str">
        <f>IFERROR(VLOOKUP(AK11,教师安排!$A:$AE,ROW(AK11)/2,FALSE),"")&amp;""</f>
        <v>杨帆</v>
      </c>
      <c r="AL12" s="64" t="str">
        <f>IFERROR(VLOOKUP(AL11,教师安排!$A:$AE,ROW(AL11)/2,FALSE),"")&amp;""</f>
        <v>杨帆</v>
      </c>
      <c r="AM12" s="65" t="str">
        <f>IFERROR(VLOOKUP(AM11,教师安排!$A:$AE,ROW(AM11)/2,FALSE),"")&amp;""</f>
        <v>丁素娟</v>
      </c>
      <c r="AN12" s="67" t="str">
        <f>IFERROR(VLOOKUP(AN11,教师安排!$A:$AE,ROW(AN11)/2,FALSE),"")&amp;""</f>
        <v>殷汶钧</v>
      </c>
      <c r="AO12" s="73" t="str">
        <f>IFERROR(VLOOKUP(AO11,教师安排!$A:$AE,ROW(AO11)/2,FALSE),"")&amp;""</f>
        <v>赵正伟</v>
      </c>
      <c r="AP12" s="110">
        <v>0</v>
      </c>
      <c r="AQ12" s="111">
        <v>8</v>
      </c>
    </row>
    <row r="13" spans="1:43" ht="16.2" customHeight="1" x14ac:dyDescent="0.15">
      <c r="A13" s="88" t="str">
        <f>INDEX(教师安排!$B$1:$AE$1,ROW(教师安排!A5))</f>
        <v>七5</v>
      </c>
      <c r="B13" s="87" t="s">
        <v>128</v>
      </c>
      <c r="C13" s="65" t="s">
        <v>152</v>
      </c>
      <c r="D13" s="65" t="s">
        <v>122</v>
      </c>
      <c r="E13" s="66" t="s">
        <v>165</v>
      </c>
      <c r="F13" s="64" t="s">
        <v>135</v>
      </c>
      <c r="G13" s="65" t="s">
        <v>147</v>
      </c>
      <c r="H13" s="67" t="s">
        <v>140</v>
      </c>
      <c r="I13" s="73" t="s">
        <v>36</v>
      </c>
      <c r="J13" s="64" t="s">
        <v>140</v>
      </c>
      <c r="K13" s="65" t="s">
        <v>122</v>
      </c>
      <c r="L13" s="65" t="s">
        <v>128</v>
      </c>
      <c r="M13" s="66" t="s">
        <v>152</v>
      </c>
      <c r="N13" s="64" t="s">
        <v>168</v>
      </c>
      <c r="O13" s="65" t="s">
        <v>114</v>
      </c>
      <c r="P13" s="67" t="s">
        <v>120</v>
      </c>
      <c r="Q13" s="73" t="s">
        <v>110</v>
      </c>
      <c r="R13" s="64" t="s">
        <v>80</v>
      </c>
      <c r="S13" s="65" t="s">
        <v>128</v>
      </c>
      <c r="T13" s="65" t="s">
        <v>152</v>
      </c>
      <c r="U13" s="66" t="s">
        <v>111</v>
      </c>
      <c r="V13" s="64" t="s">
        <v>73</v>
      </c>
      <c r="W13" s="65" t="s">
        <v>42</v>
      </c>
      <c r="X13" s="67" t="s">
        <v>150</v>
      </c>
      <c r="Y13" s="105" t="s">
        <v>110</v>
      </c>
      <c r="Z13" s="64" t="s">
        <v>140</v>
      </c>
      <c r="AA13" s="65" t="s">
        <v>151</v>
      </c>
      <c r="AB13" s="65" t="s">
        <v>152</v>
      </c>
      <c r="AC13" s="66" t="s">
        <v>128</v>
      </c>
      <c r="AD13" s="64" t="s">
        <v>165</v>
      </c>
      <c r="AE13" s="65" t="s">
        <v>135</v>
      </c>
      <c r="AF13" s="67" t="s">
        <v>147</v>
      </c>
      <c r="AG13" s="73" t="s">
        <v>219</v>
      </c>
      <c r="AH13" s="64" t="s">
        <v>128</v>
      </c>
      <c r="AI13" s="65" t="s">
        <v>152</v>
      </c>
      <c r="AJ13" s="65" t="s">
        <v>122</v>
      </c>
      <c r="AK13" s="66" t="s">
        <v>140</v>
      </c>
      <c r="AL13" s="64" t="s">
        <v>135</v>
      </c>
      <c r="AM13" s="65" t="s">
        <v>114</v>
      </c>
      <c r="AN13" s="67" t="s">
        <v>73</v>
      </c>
      <c r="AO13" s="73" t="s">
        <v>166</v>
      </c>
      <c r="AP13" s="108">
        <v>1</v>
      </c>
      <c r="AQ13" s="109">
        <v>9</v>
      </c>
    </row>
    <row r="14" spans="1:43" ht="16.2" customHeight="1" x14ac:dyDescent="0.15">
      <c r="A14" s="88" t="str">
        <f>HLOOKUP(A13,教师安排!$B$1:$AE$27,ROW($B$3),0)</f>
        <v>庄银洁</v>
      </c>
      <c r="B14" s="87" t="str">
        <f>IFERROR(VLOOKUP(B13,教师安排!$A:$AE,ROW(B13)/2,FALSE),"")&amp;""</f>
        <v>赵正伟</v>
      </c>
      <c r="C14" s="65" t="str">
        <f>IFERROR(VLOOKUP(C13,教师安排!$A:$AE,ROW(C13)/2,FALSE),"")&amp;""</f>
        <v>张银全</v>
      </c>
      <c r="D14" s="65" t="str">
        <f>IFERROR(VLOOKUP(D13,教师安排!$A:$AE,ROW(D13)/2,FALSE),"")&amp;""</f>
        <v>任俊平</v>
      </c>
      <c r="E14" s="66" t="str">
        <f>IFERROR(VLOOKUP(E13,教师安排!$A:$AE,ROW(E13)/2,FALSE),"")&amp;""</f>
        <v>张嘉诚</v>
      </c>
      <c r="F14" s="64" t="str">
        <f>IFERROR(VLOOKUP(F13,教师安排!$A:$AE,ROW(F13)/2,FALSE),"")&amp;""</f>
        <v>杨俊</v>
      </c>
      <c r="G14" s="65" t="str">
        <f>IFERROR(VLOOKUP(G13,教师安排!$A:$AE,ROW(G13)/2,FALSE),"")&amp;""</f>
        <v>李云玉</v>
      </c>
      <c r="H14" s="67" t="str">
        <f>IFERROR(VLOOKUP(H13,教师安排!$A:$AE,ROW(H13)/2,FALSE),"")&amp;""</f>
        <v>庄银洁</v>
      </c>
      <c r="I14" s="73" t="str">
        <f>IFERROR(VLOOKUP(I13,教师安排!$A:$AE,ROW(I13)/2,FALSE),"")&amp;""</f>
        <v>赵正伟</v>
      </c>
      <c r="J14" s="64" t="str">
        <f>IFERROR(VLOOKUP(J13,教师安排!$A:$AE,ROW(J13)/2,FALSE),"")&amp;""</f>
        <v>庄银洁</v>
      </c>
      <c r="K14" s="65" t="str">
        <f>IFERROR(VLOOKUP(K13,教师安排!$A:$AE,ROW(K13)/2,FALSE),"")&amp;""</f>
        <v>任俊平</v>
      </c>
      <c r="L14" s="65" t="str">
        <f>IFERROR(VLOOKUP(L13,教师安排!$A:$AE,ROW(L13)/2,FALSE),"")&amp;""</f>
        <v>赵正伟</v>
      </c>
      <c r="M14" s="66" t="str">
        <f>IFERROR(VLOOKUP(M13,教师安排!$A:$AE,ROW(M13)/2,FALSE),"")&amp;""</f>
        <v>张银全</v>
      </c>
      <c r="N14" s="64" t="str">
        <f>IFERROR(VLOOKUP(N13,教师安排!$A:$AE,ROW(N13)/2,FALSE),"")&amp;""</f>
        <v>赵正伟</v>
      </c>
      <c r="O14" s="65" t="str">
        <f>IFERROR(VLOOKUP(O13,教师安排!$A:$AE,ROW(O13)/2,FALSE),"")&amp;""</f>
        <v>刘永明</v>
      </c>
      <c r="P14" s="67" t="str">
        <f>IFERROR(VLOOKUP(P13,教师安排!$A:$AE,ROW(P13)/2,FALSE),"")&amp;""</f>
        <v>任向华</v>
      </c>
      <c r="Q14" s="73" t="str">
        <f>IFERROR(VLOOKUP(Q13,教师安排!$A:$AE,ROW(Q13)/2,FALSE),"")&amp;""</f>
        <v/>
      </c>
      <c r="R14" s="64" t="str">
        <f>IFERROR(VLOOKUP(R13,教师安排!$A:$AE,ROW(R13)/2,FALSE),"")&amp;""</f>
        <v>庄银洁</v>
      </c>
      <c r="S14" s="65" t="str">
        <f>IFERROR(VLOOKUP(S13,教师安排!$A:$AE,ROW(S13)/2,FALSE),"")&amp;""</f>
        <v>赵正伟</v>
      </c>
      <c r="T14" s="65" t="str">
        <f>IFERROR(VLOOKUP(T13,教师安排!$A:$AE,ROW(T13)/2,FALSE),"")&amp;""</f>
        <v>张银全</v>
      </c>
      <c r="U14" s="66" t="str">
        <f>IFERROR(VLOOKUP(U13,教师安排!$A:$AE,ROW(U13)/2,FALSE),"")&amp;""</f>
        <v>符苏琳</v>
      </c>
      <c r="V14" s="64" t="str">
        <f>IFERROR(VLOOKUP(V13,教师安排!$A:$AE,ROW(V13)/2,FALSE),"")&amp;""</f>
        <v>戈烙印</v>
      </c>
      <c r="W14" s="65" t="str">
        <f>IFERROR(VLOOKUP(W13,教师安排!$A:$AE,ROW(W13)/2,FALSE),"")&amp;""</f>
        <v>庄银洁</v>
      </c>
      <c r="X14" s="67" t="str">
        <f>IFERROR(VLOOKUP(X13,教师安排!$A:$AE,ROW(X13)/2,FALSE),"")&amp;""</f>
        <v/>
      </c>
      <c r="Y14" s="73" t="str">
        <f>IFERROR(VLOOKUP(Y13,教师安排!$A:$AE,ROW(Y13)/2,FALSE),"")&amp;""</f>
        <v/>
      </c>
      <c r="Z14" s="64" t="str">
        <f>IFERROR(VLOOKUP(Z13,教师安排!$A:$AE,ROW(Z13)/2,FALSE),"")&amp;""</f>
        <v>庄银洁</v>
      </c>
      <c r="AA14" s="65" t="str">
        <f>IFERROR(VLOOKUP(AA13,教师安排!$A:$AE,ROW(AA13)/2,FALSE),"")&amp;""</f>
        <v>冯维佳</v>
      </c>
      <c r="AB14" s="65" t="str">
        <f>IFERROR(VLOOKUP(AB13,教师安排!$A:$AE,ROW(AB13)/2,FALSE),"")&amp;""</f>
        <v>张银全</v>
      </c>
      <c r="AC14" s="66" t="str">
        <f>IFERROR(VLOOKUP(AC13,教师安排!$A:$AE,ROW(AC13)/2,FALSE),"")&amp;""</f>
        <v>赵正伟</v>
      </c>
      <c r="AD14" s="64" t="str">
        <f>IFERROR(VLOOKUP(AD13,教师安排!$A:$AE,ROW(AD13)/2,FALSE),"")&amp;""</f>
        <v>张嘉诚</v>
      </c>
      <c r="AE14" s="65" t="str">
        <f>IFERROR(VLOOKUP(AE13,教师安排!$A:$AE,ROW(AE13)/2,FALSE),"")&amp;""</f>
        <v>杨俊</v>
      </c>
      <c r="AF14" s="67" t="str">
        <f>IFERROR(VLOOKUP(AF13,教师安排!$A:$AE,ROW(AF13)/2,FALSE),"")&amp;""</f>
        <v>李云玉</v>
      </c>
      <c r="AG14" s="73" t="str">
        <f>IFERROR(VLOOKUP(AG13,教师安排!$A:$AE,ROW(AG13)/2,FALSE),"")&amp;""</f>
        <v>仲羚</v>
      </c>
      <c r="AH14" s="64" t="str">
        <f>IFERROR(VLOOKUP(AH13,教师安排!$A:$AE,ROW(AH13)/2,FALSE),"")&amp;""</f>
        <v>赵正伟</v>
      </c>
      <c r="AI14" s="65" t="str">
        <f>IFERROR(VLOOKUP(AI13,教师安排!$A:$AE,ROW(AI13)/2,FALSE),"")&amp;""</f>
        <v>张银全</v>
      </c>
      <c r="AJ14" s="65" t="str">
        <f>IFERROR(VLOOKUP(AJ13,教师安排!$A:$AE,ROW(AJ13)/2,FALSE),"")&amp;""</f>
        <v>任俊平</v>
      </c>
      <c r="AK14" s="66" t="str">
        <f>IFERROR(VLOOKUP(AK13,教师安排!$A:$AE,ROW(AK13)/2,FALSE),"")&amp;""</f>
        <v>庄银洁</v>
      </c>
      <c r="AL14" s="64" t="str">
        <f>IFERROR(VLOOKUP(AL13,教师安排!$A:$AE,ROW(AL13)/2,FALSE),"")&amp;""</f>
        <v>杨俊</v>
      </c>
      <c r="AM14" s="65" t="str">
        <f>IFERROR(VLOOKUP(AM13,教师安排!$A:$AE,ROW(AM13)/2,FALSE),"")&amp;""</f>
        <v>刘永明</v>
      </c>
      <c r="AN14" s="67" t="str">
        <f>IFERROR(VLOOKUP(AN13,教师安排!$A:$AE,ROW(AN13)/2,FALSE),"")&amp;""</f>
        <v>戈烙印</v>
      </c>
      <c r="AO14" s="73" t="str">
        <f>IFERROR(VLOOKUP(AO13,教师安排!$A:$AE,ROW(AO13)/2,FALSE),"")&amp;""</f>
        <v/>
      </c>
      <c r="AP14" s="110">
        <v>0</v>
      </c>
      <c r="AQ14" s="111">
        <v>10</v>
      </c>
    </row>
    <row r="15" spans="1:43" ht="16.2" customHeight="1" x14ac:dyDescent="0.15">
      <c r="A15" s="88" t="str">
        <f>INDEX(教师安排!$B$1:$AE$1,ROW(教师安排!A6))</f>
        <v>七6</v>
      </c>
      <c r="B15" s="87" t="s">
        <v>128</v>
      </c>
      <c r="C15" s="65" t="s">
        <v>140</v>
      </c>
      <c r="D15" s="65" t="s">
        <v>73</v>
      </c>
      <c r="E15" s="66" t="s">
        <v>165</v>
      </c>
      <c r="F15" s="64" t="s">
        <v>152</v>
      </c>
      <c r="G15" s="65" t="s">
        <v>135</v>
      </c>
      <c r="H15" s="67" t="s">
        <v>122</v>
      </c>
      <c r="I15" s="73" t="s">
        <v>219</v>
      </c>
      <c r="J15" s="64" t="s">
        <v>128</v>
      </c>
      <c r="K15" s="65" t="s">
        <v>152</v>
      </c>
      <c r="L15" s="65" t="s">
        <v>147</v>
      </c>
      <c r="M15" s="66" t="s">
        <v>114</v>
      </c>
      <c r="N15" s="64" t="s">
        <v>73</v>
      </c>
      <c r="O15" s="65" t="s">
        <v>140</v>
      </c>
      <c r="P15" s="67" t="s">
        <v>168</v>
      </c>
      <c r="Q15" s="73" t="s">
        <v>110</v>
      </c>
      <c r="R15" s="64" t="s">
        <v>120</v>
      </c>
      <c r="S15" s="65" t="s">
        <v>152</v>
      </c>
      <c r="T15" s="65" t="s">
        <v>128</v>
      </c>
      <c r="U15" s="66" t="s">
        <v>140</v>
      </c>
      <c r="V15" s="64" t="s">
        <v>135</v>
      </c>
      <c r="W15" s="65" t="s">
        <v>42</v>
      </c>
      <c r="X15" s="67" t="s">
        <v>150</v>
      </c>
      <c r="Y15" s="73" t="s">
        <v>36</v>
      </c>
      <c r="Z15" s="64" t="s">
        <v>80</v>
      </c>
      <c r="AA15" s="65" t="s">
        <v>152</v>
      </c>
      <c r="AB15" s="65" t="s">
        <v>114</v>
      </c>
      <c r="AC15" s="66" t="s">
        <v>128</v>
      </c>
      <c r="AD15" s="64" t="s">
        <v>122</v>
      </c>
      <c r="AE15" s="65" t="s">
        <v>165</v>
      </c>
      <c r="AF15" s="67" t="s">
        <v>151</v>
      </c>
      <c r="AG15" s="73" t="s">
        <v>110</v>
      </c>
      <c r="AH15" s="64" t="s">
        <v>128</v>
      </c>
      <c r="AI15" s="65" t="s">
        <v>140</v>
      </c>
      <c r="AJ15" s="65" t="s">
        <v>152</v>
      </c>
      <c r="AK15" s="66" t="s">
        <v>135</v>
      </c>
      <c r="AL15" s="64" t="s">
        <v>147</v>
      </c>
      <c r="AM15" s="65" t="s">
        <v>122</v>
      </c>
      <c r="AN15" s="67" t="s">
        <v>111</v>
      </c>
      <c r="AO15" s="73" t="s">
        <v>166</v>
      </c>
      <c r="AP15" s="108">
        <v>1</v>
      </c>
      <c r="AQ15" s="109">
        <v>11</v>
      </c>
    </row>
    <row r="16" spans="1:43" ht="16.2" customHeight="1" x14ac:dyDescent="0.15">
      <c r="A16" s="88" t="str">
        <f>HLOOKUP(A15,教师安排!$B$1:$AE$27,ROW($B$3),0)</f>
        <v>颜梅英</v>
      </c>
      <c r="B16" s="87" t="str">
        <f>IFERROR(VLOOKUP(B15,教师安排!$A:$AE,ROW(B15)/2,FALSE),"")&amp;""</f>
        <v>丁美华</v>
      </c>
      <c r="C16" s="65" t="str">
        <f>IFERROR(VLOOKUP(C15,教师安排!$A:$AE,ROW(C15)/2,FALSE),"")&amp;""</f>
        <v>陈影</v>
      </c>
      <c r="D16" s="65" t="str">
        <f>IFERROR(VLOOKUP(D15,教师安排!$A:$AE,ROW(D15)/2,FALSE),"")&amp;""</f>
        <v>戈烙印</v>
      </c>
      <c r="E16" s="66" t="str">
        <f>IFERROR(VLOOKUP(E15,教师安排!$A:$AE,ROW(E15)/2,FALSE),"")&amp;""</f>
        <v>孙洪宇</v>
      </c>
      <c r="F16" s="64" t="str">
        <f>IFERROR(VLOOKUP(F15,教师安排!$A:$AE,ROW(F15)/2,FALSE),"")&amp;""</f>
        <v>颜梅英</v>
      </c>
      <c r="G16" s="65" t="str">
        <f>IFERROR(VLOOKUP(G15,教师安排!$A:$AE,ROW(G15)/2,FALSE),"")&amp;""</f>
        <v>杨俊</v>
      </c>
      <c r="H16" s="67" t="str">
        <f>IFERROR(VLOOKUP(H15,教师安排!$A:$AE,ROW(H15)/2,FALSE),"")&amp;""</f>
        <v>沈彩霞</v>
      </c>
      <c r="I16" s="73" t="str">
        <f>IFERROR(VLOOKUP(I15,教师安排!$A:$AE,ROW(I15)/2,FALSE),"")&amp;""</f>
        <v>周小莉</v>
      </c>
      <c r="J16" s="64" t="str">
        <f>IFERROR(VLOOKUP(J15,教师安排!$A:$AE,ROW(J15)/2,FALSE),"")&amp;""</f>
        <v>丁美华</v>
      </c>
      <c r="K16" s="65" t="str">
        <f>IFERROR(VLOOKUP(K15,教师安排!$A:$AE,ROW(K15)/2,FALSE),"")&amp;""</f>
        <v>颜梅英</v>
      </c>
      <c r="L16" s="65" t="str">
        <f>IFERROR(VLOOKUP(L15,教师安排!$A:$AE,ROW(L15)/2,FALSE),"")&amp;""</f>
        <v>李云玉</v>
      </c>
      <c r="M16" s="66" t="str">
        <f>IFERROR(VLOOKUP(M15,教师安排!$A:$AE,ROW(M15)/2,FALSE),"")&amp;""</f>
        <v>刘永明</v>
      </c>
      <c r="N16" s="64" t="str">
        <f>IFERROR(VLOOKUP(N15,教师安排!$A:$AE,ROW(N15)/2,FALSE),"")&amp;""</f>
        <v>戈烙印</v>
      </c>
      <c r="O16" s="65" t="str">
        <f>IFERROR(VLOOKUP(O15,教师安排!$A:$AE,ROW(O15)/2,FALSE),"")&amp;""</f>
        <v>陈影</v>
      </c>
      <c r="P16" s="67" t="str">
        <f>IFERROR(VLOOKUP(P15,教师安排!$A:$AE,ROW(P15)/2,FALSE),"")&amp;""</f>
        <v>丁美华</v>
      </c>
      <c r="Q16" s="73" t="str">
        <f>IFERROR(VLOOKUP(Q15,教师安排!$A:$AE,ROW(Q15)/2,FALSE),"")&amp;""</f>
        <v/>
      </c>
      <c r="R16" s="64" t="str">
        <f>IFERROR(VLOOKUP(R15,教师安排!$A:$AE,ROW(R15)/2,FALSE),"")&amp;""</f>
        <v>任向华</v>
      </c>
      <c r="S16" s="65" t="str">
        <f>IFERROR(VLOOKUP(S15,教师安排!$A:$AE,ROW(S15)/2,FALSE),"")&amp;""</f>
        <v>颜梅英</v>
      </c>
      <c r="T16" s="65" t="str">
        <f>IFERROR(VLOOKUP(T15,教师安排!$A:$AE,ROW(T15)/2,FALSE),"")&amp;""</f>
        <v>丁美华</v>
      </c>
      <c r="U16" s="66" t="str">
        <f>IFERROR(VLOOKUP(U15,教师安排!$A:$AE,ROW(U15)/2,FALSE),"")&amp;""</f>
        <v>陈影</v>
      </c>
      <c r="V16" s="64" t="str">
        <f>IFERROR(VLOOKUP(V15,教师安排!$A:$AE,ROW(V15)/2,FALSE),"")&amp;""</f>
        <v>杨俊</v>
      </c>
      <c r="W16" s="65" t="str">
        <f>IFERROR(VLOOKUP(W15,教师安排!$A:$AE,ROW(W15)/2,FALSE),"")&amp;""</f>
        <v>颜梅英</v>
      </c>
      <c r="X16" s="67" t="str">
        <f>IFERROR(VLOOKUP(X15,教师安排!$A:$AE,ROW(X15)/2,FALSE),"")&amp;""</f>
        <v/>
      </c>
      <c r="Y16" s="73" t="str">
        <f>IFERROR(VLOOKUP(Y15,教师安排!$A:$AE,ROW(Y15)/2,FALSE),"")&amp;""</f>
        <v>奚双喜</v>
      </c>
      <c r="Z16" s="64" t="str">
        <f>IFERROR(VLOOKUP(Z15,教师安排!$A:$AE,ROW(Z15)/2,FALSE),"")&amp;""</f>
        <v>陈影</v>
      </c>
      <c r="AA16" s="65" t="str">
        <f>IFERROR(VLOOKUP(AA15,教师安排!$A:$AE,ROW(AA15)/2,FALSE),"")&amp;""</f>
        <v>颜梅英</v>
      </c>
      <c r="AB16" s="65" t="str">
        <f>IFERROR(VLOOKUP(AB15,教师安排!$A:$AE,ROW(AB15)/2,FALSE),"")&amp;""</f>
        <v>刘永明</v>
      </c>
      <c r="AC16" s="66" t="str">
        <f>IFERROR(VLOOKUP(AC15,教师安排!$A:$AE,ROW(AC15)/2,FALSE),"")&amp;""</f>
        <v>丁美华</v>
      </c>
      <c r="AD16" s="64" t="str">
        <f>IFERROR(VLOOKUP(AD15,教师安排!$A:$AE,ROW(AD15)/2,FALSE),"")&amp;""</f>
        <v>沈彩霞</v>
      </c>
      <c r="AE16" s="65" t="str">
        <f>IFERROR(VLOOKUP(AE15,教师安排!$A:$AE,ROW(AE15)/2,FALSE),"")&amp;""</f>
        <v>孙洪宇</v>
      </c>
      <c r="AF16" s="67" t="str">
        <f>IFERROR(VLOOKUP(AF15,教师安排!$A:$AE,ROW(AF15)/2,FALSE),"")&amp;""</f>
        <v>冯维佳</v>
      </c>
      <c r="AG16" s="73" t="str">
        <f>IFERROR(VLOOKUP(AG15,教师安排!$A:$AE,ROW(AG15)/2,FALSE),"")&amp;""</f>
        <v/>
      </c>
      <c r="AH16" s="64" t="str">
        <f>IFERROR(VLOOKUP(AH15,教师安排!$A:$AE,ROW(AH15)/2,FALSE),"")&amp;""</f>
        <v>丁美华</v>
      </c>
      <c r="AI16" s="65" t="str">
        <f>IFERROR(VLOOKUP(AI15,教师安排!$A:$AE,ROW(AI15)/2,FALSE),"")&amp;""</f>
        <v>陈影</v>
      </c>
      <c r="AJ16" s="65" t="str">
        <f>IFERROR(VLOOKUP(AJ15,教师安排!$A:$AE,ROW(AJ15)/2,FALSE),"")&amp;""</f>
        <v>颜梅英</v>
      </c>
      <c r="AK16" s="66" t="str">
        <f>IFERROR(VLOOKUP(AK15,教师安排!$A:$AE,ROW(AK15)/2,FALSE),"")&amp;""</f>
        <v>杨俊</v>
      </c>
      <c r="AL16" s="64" t="str">
        <f>IFERROR(VLOOKUP(AL15,教师安排!$A:$AE,ROW(AL15)/2,FALSE),"")&amp;""</f>
        <v>李云玉</v>
      </c>
      <c r="AM16" s="65" t="str">
        <f>IFERROR(VLOOKUP(AM15,教师安排!$A:$AE,ROW(AM15)/2,FALSE),"")&amp;""</f>
        <v>沈彩霞</v>
      </c>
      <c r="AN16" s="67" t="str">
        <f>IFERROR(VLOOKUP(AN15,教师安排!$A:$AE,ROW(AN15)/2,FALSE),"")&amp;""</f>
        <v>陈仁年</v>
      </c>
      <c r="AO16" s="73" t="str">
        <f>IFERROR(VLOOKUP(AO15,教师安排!$A:$AE,ROW(AO15)/2,FALSE),"")&amp;""</f>
        <v/>
      </c>
      <c r="AP16" s="110">
        <v>0</v>
      </c>
      <c r="AQ16" s="111">
        <v>12</v>
      </c>
    </row>
    <row r="17" spans="1:43" ht="16.2" customHeight="1" x14ac:dyDescent="0.15">
      <c r="A17" s="88" t="str">
        <f>INDEX(教师安排!$B$1:$AE$1,ROW(教师安排!A7))</f>
        <v>七7</v>
      </c>
      <c r="B17" s="87" t="s">
        <v>114</v>
      </c>
      <c r="C17" s="65" t="s">
        <v>152</v>
      </c>
      <c r="D17" s="65" t="s">
        <v>128</v>
      </c>
      <c r="E17" s="66" t="s">
        <v>147</v>
      </c>
      <c r="F17" s="64" t="s">
        <v>135</v>
      </c>
      <c r="G17" s="65" t="s">
        <v>140</v>
      </c>
      <c r="H17" s="67" t="s">
        <v>73</v>
      </c>
      <c r="I17" s="73" t="s">
        <v>219</v>
      </c>
      <c r="J17" s="64" t="s">
        <v>128</v>
      </c>
      <c r="K17" s="65" t="s">
        <v>140</v>
      </c>
      <c r="L17" s="65" t="s">
        <v>111</v>
      </c>
      <c r="M17" s="66" t="s">
        <v>152</v>
      </c>
      <c r="N17" s="64" t="s">
        <v>168</v>
      </c>
      <c r="O17" s="65" t="s">
        <v>122</v>
      </c>
      <c r="P17" s="67" t="s">
        <v>165</v>
      </c>
      <c r="Q17" s="73" t="s">
        <v>110</v>
      </c>
      <c r="R17" s="64" t="s">
        <v>140</v>
      </c>
      <c r="S17" s="65" t="s">
        <v>128</v>
      </c>
      <c r="T17" s="65" t="s">
        <v>120</v>
      </c>
      <c r="U17" s="66" t="s">
        <v>152</v>
      </c>
      <c r="V17" s="64" t="s">
        <v>122</v>
      </c>
      <c r="W17" s="65" t="s">
        <v>42</v>
      </c>
      <c r="X17" s="67" t="s">
        <v>150</v>
      </c>
      <c r="Y17" s="105" t="s">
        <v>110</v>
      </c>
      <c r="Z17" s="64" t="s">
        <v>128</v>
      </c>
      <c r="AA17" s="65" t="s">
        <v>135</v>
      </c>
      <c r="AB17" s="65" t="s">
        <v>73</v>
      </c>
      <c r="AC17" s="66" t="s">
        <v>152</v>
      </c>
      <c r="AD17" s="64" t="s">
        <v>114</v>
      </c>
      <c r="AE17" s="65" t="s">
        <v>140</v>
      </c>
      <c r="AF17" s="67" t="s">
        <v>122</v>
      </c>
      <c r="AG17" s="73" t="s">
        <v>36</v>
      </c>
      <c r="AH17" s="64" t="s">
        <v>80</v>
      </c>
      <c r="AI17" s="65" t="s">
        <v>135</v>
      </c>
      <c r="AJ17" s="65" t="s">
        <v>128</v>
      </c>
      <c r="AK17" s="66" t="s">
        <v>147</v>
      </c>
      <c r="AL17" s="64" t="s">
        <v>151</v>
      </c>
      <c r="AM17" s="65" t="s">
        <v>165</v>
      </c>
      <c r="AN17" s="67" t="s">
        <v>152</v>
      </c>
      <c r="AO17" s="73" t="s">
        <v>166</v>
      </c>
      <c r="AP17" s="108">
        <v>1</v>
      </c>
      <c r="AQ17" s="109">
        <v>13</v>
      </c>
    </row>
    <row r="18" spans="1:43" ht="15.75" customHeight="1" x14ac:dyDescent="0.15">
      <c r="A18" s="88" t="str">
        <f>HLOOKUP(A17,教师安排!$B$1:$AE$27,ROW($B$3),0)</f>
        <v>殷汶钧</v>
      </c>
      <c r="B18" s="87" t="str">
        <f>IFERROR(VLOOKUP(B17,教师安排!$A:$AE,ROW(B17)/2,FALSE),"")&amp;""</f>
        <v>杨丽</v>
      </c>
      <c r="C18" s="65" t="str">
        <f>IFERROR(VLOOKUP(C17,教师安排!$A:$AE,ROW(C17)/2,FALSE),"")&amp;""</f>
        <v>颜梅英</v>
      </c>
      <c r="D18" s="65" t="str">
        <f>IFERROR(VLOOKUP(D17,教师安排!$A:$AE,ROW(D17)/2,FALSE),"")&amp;""</f>
        <v>殷汶钧</v>
      </c>
      <c r="E18" s="66" t="str">
        <f>IFERROR(VLOOKUP(E17,教师安排!$A:$AE,ROW(E17)/2,FALSE),"")&amp;""</f>
        <v>李云玉</v>
      </c>
      <c r="F18" s="64" t="str">
        <f>IFERROR(VLOOKUP(F17,教师安排!$A:$AE,ROW(F17)/2,FALSE),"")&amp;""</f>
        <v>周春霞</v>
      </c>
      <c r="G18" s="65" t="str">
        <f>IFERROR(VLOOKUP(G17,教师安排!$A:$AE,ROW(G17)/2,FALSE),"")&amp;""</f>
        <v>刘翩翩</v>
      </c>
      <c r="H18" s="67" t="str">
        <f>IFERROR(VLOOKUP(H17,教师安排!$A:$AE,ROW(H17)/2,FALSE),"")&amp;""</f>
        <v>戈烙印</v>
      </c>
      <c r="I18" s="73" t="str">
        <f>IFERROR(VLOOKUP(I17,教师安排!$A:$AE,ROW(I17)/2,FALSE),"")&amp;""</f>
        <v>毛晓玲</v>
      </c>
      <c r="J18" s="64" t="str">
        <f>IFERROR(VLOOKUP(J17,教师安排!$A:$AE,ROW(J17)/2,FALSE),"")&amp;""</f>
        <v>殷汶钧</v>
      </c>
      <c r="K18" s="65" t="str">
        <f>IFERROR(VLOOKUP(K17,教师安排!$A:$AE,ROW(K17)/2,FALSE),"")&amp;""</f>
        <v>刘翩翩</v>
      </c>
      <c r="L18" s="65" t="str">
        <f>IFERROR(VLOOKUP(L17,教师安排!$A:$AE,ROW(L17)/2,FALSE),"")&amp;""</f>
        <v>蒋瑞琴</v>
      </c>
      <c r="M18" s="66" t="str">
        <f>IFERROR(VLOOKUP(M17,教师安排!$A:$AE,ROW(M17)/2,FALSE),"")&amp;""</f>
        <v>颜梅英</v>
      </c>
      <c r="N18" s="64" t="str">
        <f>IFERROR(VLOOKUP(N17,教师安排!$A:$AE,ROW(N17)/2,FALSE),"")&amp;""</f>
        <v>殷汶钧</v>
      </c>
      <c r="O18" s="65" t="str">
        <f>IFERROR(VLOOKUP(O17,教师安排!$A:$AE,ROW(O17)/2,FALSE),"")&amp;""</f>
        <v>沈彩霞</v>
      </c>
      <c r="P18" s="67" t="str">
        <f>IFERROR(VLOOKUP(P17,教师安排!$A:$AE,ROW(P17)/2,FALSE),"")&amp;""</f>
        <v>孙洪宇</v>
      </c>
      <c r="Q18" s="73" t="str">
        <f>IFERROR(VLOOKUP(Q17,教师安排!$A:$AE,ROW(Q17)/2,FALSE),"")&amp;""</f>
        <v/>
      </c>
      <c r="R18" s="64" t="str">
        <f>IFERROR(VLOOKUP(R17,教师安排!$A:$AE,ROW(R17)/2,FALSE),"")&amp;""</f>
        <v>刘翩翩</v>
      </c>
      <c r="S18" s="65" t="str">
        <f>IFERROR(VLOOKUP(S17,教师安排!$A:$AE,ROW(S17)/2,FALSE),"")&amp;""</f>
        <v>殷汶钧</v>
      </c>
      <c r="T18" s="65" t="str">
        <f>IFERROR(VLOOKUP(T17,教师安排!$A:$AE,ROW(T17)/2,FALSE),"")&amp;""</f>
        <v>任向华</v>
      </c>
      <c r="U18" s="66" t="str">
        <f>IFERROR(VLOOKUP(U17,教师安排!$A:$AE,ROW(U17)/2,FALSE),"")&amp;""</f>
        <v>颜梅英</v>
      </c>
      <c r="V18" s="64" t="str">
        <f>IFERROR(VLOOKUP(V17,教师安排!$A:$AE,ROW(V17)/2,FALSE),"")&amp;""</f>
        <v>沈彩霞</v>
      </c>
      <c r="W18" s="65" t="str">
        <f>IFERROR(VLOOKUP(W17,教师安排!$A:$AE,ROW(W17)/2,FALSE),"")&amp;""</f>
        <v>殷汶钧</v>
      </c>
      <c r="X18" s="67" t="str">
        <f>IFERROR(VLOOKUP(X17,教师安排!$A:$AE,ROW(X17)/2,FALSE),"")&amp;""</f>
        <v/>
      </c>
      <c r="Y18" s="73" t="str">
        <f>IFERROR(VLOOKUP(Y17,教师安排!$A:$AE,ROW(Y17)/2,FALSE),"")&amp;""</f>
        <v/>
      </c>
      <c r="Z18" s="64" t="str">
        <f>IFERROR(VLOOKUP(Z17,教师安排!$A:$AE,ROW(Z17)/2,FALSE),"")&amp;""</f>
        <v>殷汶钧</v>
      </c>
      <c r="AA18" s="65" t="str">
        <f>IFERROR(VLOOKUP(AA17,教师安排!$A:$AE,ROW(AA17)/2,FALSE),"")&amp;""</f>
        <v>周春霞</v>
      </c>
      <c r="AB18" s="65" t="str">
        <f>IFERROR(VLOOKUP(AB17,教师安排!$A:$AE,ROW(AB17)/2,FALSE),"")&amp;""</f>
        <v>戈烙印</v>
      </c>
      <c r="AC18" s="66" t="str">
        <f>IFERROR(VLOOKUP(AC17,教师安排!$A:$AE,ROW(AC17)/2,FALSE),"")&amp;""</f>
        <v>颜梅英</v>
      </c>
      <c r="AD18" s="64" t="str">
        <f>IFERROR(VLOOKUP(AD17,教师安排!$A:$AE,ROW(AD17)/2,FALSE),"")&amp;""</f>
        <v>杨丽</v>
      </c>
      <c r="AE18" s="65" t="str">
        <f>IFERROR(VLOOKUP(AE17,教师安排!$A:$AE,ROW(AE17)/2,FALSE),"")&amp;""</f>
        <v>刘翩翩</v>
      </c>
      <c r="AF18" s="67" t="str">
        <f>IFERROR(VLOOKUP(AF17,教师安排!$A:$AE,ROW(AF17)/2,FALSE),"")&amp;""</f>
        <v>沈彩霞</v>
      </c>
      <c r="AG18" s="73" t="str">
        <f>IFERROR(VLOOKUP(AG17,教师安排!$A:$AE,ROW(AG17)/2,FALSE),"")&amp;""</f>
        <v>奚双喜</v>
      </c>
      <c r="AH18" s="64" t="str">
        <f>IFERROR(VLOOKUP(AH17,教师安排!$A:$AE,ROW(AH17)/2,FALSE),"")&amp;""</f>
        <v>刘翩翩</v>
      </c>
      <c r="AI18" s="65" t="str">
        <f>IFERROR(VLOOKUP(AI17,教师安排!$A:$AE,ROW(AI17)/2,FALSE),"")&amp;""</f>
        <v>周春霞</v>
      </c>
      <c r="AJ18" s="65" t="str">
        <f>IFERROR(VLOOKUP(AJ17,教师安排!$A:$AE,ROW(AJ17)/2,FALSE),"")&amp;""</f>
        <v>殷汶钧</v>
      </c>
      <c r="AK18" s="66" t="str">
        <f>IFERROR(VLOOKUP(AK17,教师安排!$A:$AE,ROW(AK17)/2,FALSE),"")&amp;""</f>
        <v>李云玉</v>
      </c>
      <c r="AL18" s="64" t="str">
        <f>IFERROR(VLOOKUP(AL17,教师安排!$A:$AE,ROW(AL17)/2,FALSE),"")&amp;""</f>
        <v>冯维佳</v>
      </c>
      <c r="AM18" s="65" t="str">
        <f>IFERROR(VLOOKUP(AM17,教师安排!$A:$AE,ROW(AM17)/2,FALSE),"")&amp;""</f>
        <v>孙洪宇</v>
      </c>
      <c r="AN18" s="67" t="str">
        <f>IFERROR(VLOOKUP(AN17,教师安排!$A:$AE,ROW(AN17)/2,FALSE),"")&amp;""</f>
        <v>颜梅英</v>
      </c>
      <c r="AO18" s="73" t="str">
        <f>IFERROR(VLOOKUP(AO17,教师安排!$A:$AE,ROW(AO17)/2,FALSE),"")&amp;""</f>
        <v/>
      </c>
      <c r="AP18" s="110">
        <v>0</v>
      </c>
      <c r="AQ18" s="111">
        <v>14</v>
      </c>
    </row>
    <row r="19" spans="1:43" ht="15.75" customHeight="1" x14ac:dyDescent="0.15">
      <c r="A19" s="88" t="str">
        <f>INDEX(教师安排!$B$1:$AE$1,ROW(教师安排!A8))</f>
        <v>七8</v>
      </c>
      <c r="B19" s="87" t="s">
        <v>128</v>
      </c>
      <c r="C19" s="65" t="s">
        <v>152</v>
      </c>
      <c r="D19" s="65" t="s">
        <v>135</v>
      </c>
      <c r="E19" s="66" t="s">
        <v>73</v>
      </c>
      <c r="F19" s="64" t="s">
        <v>165</v>
      </c>
      <c r="G19" s="65" t="s">
        <v>122</v>
      </c>
      <c r="H19" s="67" t="s">
        <v>80</v>
      </c>
      <c r="I19" s="73" t="s">
        <v>219</v>
      </c>
      <c r="J19" s="64" t="s">
        <v>128</v>
      </c>
      <c r="K19" s="65" t="s">
        <v>114</v>
      </c>
      <c r="L19" s="65" t="s">
        <v>147</v>
      </c>
      <c r="M19" s="66" t="s">
        <v>140</v>
      </c>
      <c r="N19" s="64" t="s">
        <v>168</v>
      </c>
      <c r="O19" s="65" t="s">
        <v>120</v>
      </c>
      <c r="P19" s="67" t="s">
        <v>152</v>
      </c>
      <c r="Q19" s="73" t="s">
        <v>110</v>
      </c>
      <c r="R19" s="64" t="s">
        <v>140</v>
      </c>
      <c r="S19" s="65" t="s">
        <v>152</v>
      </c>
      <c r="T19" s="65" t="s">
        <v>128</v>
      </c>
      <c r="U19" s="66" t="s">
        <v>122</v>
      </c>
      <c r="V19" s="64" t="s">
        <v>151</v>
      </c>
      <c r="W19" s="65" t="s">
        <v>42</v>
      </c>
      <c r="X19" s="67" t="s">
        <v>150</v>
      </c>
      <c r="Y19" s="105" t="s">
        <v>110</v>
      </c>
      <c r="Z19" s="64" t="s">
        <v>128</v>
      </c>
      <c r="AA19" s="65" t="s">
        <v>152</v>
      </c>
      <c r="AB19" s="65" t="s">
        <v>135</v>
      </c>
      <c r="AC19" s="66" t="s">
        <v>147</v>
      </c>
      <c r="AD19" s="64" t="s">
        <v>73</v>
      </c>
      <c r="AE19" s="65" t="s">
        <v>140</v>
      </c>
      <c r="AF19" s="67" t="s">
        <v>111</v>
      </c>
      <c r="AG19" s="73" t="s">
        <v>166</v>
      </c>
      <c r="AH19" s="64" t="s">
        <v>140</v>
      </c>
      <c r="AI19" s="65" t="s">
        <v>152</v>
      </c>
      <c r="AJ19" s="65" t="s">
        <v>128</v>
      </c>
      <c r="AK19" s="66" t="s">
        <v>114</v>
      </c>
      <c r="AL19" s="64" t="s">
        <v>122</v>
      </c>
      <c r="AM19" s="65" t="s">
        <v>135</v>
      </c>
      <c r="AN19" s="67" t="s">
        <v>165</v>
      </c>
      <c r="AO19" s="73" t="s">
        <v>36</v>
      </c>
      <c r="AP19" s="108">
        <v>1</v>
      </c>
      <c r="AQ19" s="109">
        <v>15</v>
      </c>
    </row>
    <row r="20" spans="1:43" ht="15.75" customHeight="1" x14ac:dyDescent="0.15">
      <c r="A20" s="88" t="str">
        <f>HLOOKUP(A19,教师安排!$B$1:$AE$27,ROW($B$3),0)</f>
        <v>周春霞</v>
      </c>
      <c r="B20" s="87" t="str">
        <f>IFERROR(VLOOKUP(B19,教师安排!$A:$AE,ROW(B19)/2,FALSE),"")&amp;""</f>
        <v>高亚媛</v>
      </c>
      <c r="C20" s="65" t="str">
        <f>IFERROR(VLOOKUP(C19,教师安排!$A:$AE,ROW(C19)/2,FALSE),"")&amp;""</f>
        <v>钱欢欢</v>
      </c>
      <c r="D20" s="65" t="str">
        <f>IFERROR(VLOOKUP(D19,教师安排!$A:$AE,ROW(D19)/2,FALSE),"")&amp;""</f>
        <v>周春霞</v>
      </c>
      <c r="E20" s="66" t="str">
        <f>IFERROR(VLOOKUP(E19,教师安排!$A:$AE,ROW(E19)/2,FALSE),"")&amp;""</f>
        <v>戈烙印</v>
      </c>
      <c r="F20" s="64" t="str">
        <f>IFERROR(VLOOKUP(F19,教师安排!$A:$AE,ROW(F19)/2,FALSE),"")&amp;""</f>
        <v>曹一美</v>
      </c>
      <c r="G20" s="65" t="str">
        <f>IFERROR(VLOOKUP(G19,教师安排!$A:$AE,ROW(G19)/2,FALSE),"")&amp;""</f>
        <v>蒋瑞琴</v>
      </c>
      <c r="H20" s="67" t="str">
        <f>IFERROR(VLOOKUP(H19,教师安排!$A:$AE,ROW(H19)/2,FALSE),"")&amp;""</f>
        <v>卢晓东</v>
      </c>
      <c r="I20" s="73" t="str">
        <f>IFERROR(VLOOKUP(I19,教师安排!$A:$AE,ROW(I19)/2,FALSE),"")&amp;""</f>
        <v>仲羚</v>
      </c>
      <c r="J20" s="64" t="str">
        <f>IFERROR(VLOOKUP(J19,教师安排!$A:$AE,ROW(J19)/2,FALSE),"")&amp;""</f>
        <v>高亚媛</v>
      </c>
      <c r="K20" s="65" t="str">
        <f>IFERROR(VLOOKUP(K19,教师安排!$A:$AE,ROW(K19)/2,FALSE),"")&amp;""</f>
        <v>杨丽</v>
      </c>
      <c r="L20" s="65" t="str">
        <f>IFERROR(VLOOKUP(L19,教师安排!$A:$AE,ROW(L19)/2,FALSE),"")&amp;""</f>
        <v>顾琴娣</v>
      </c>
      <c r="M20" s="66" t="str">
        <f>IFERROR(VLOOKUP(M19,教师安排!$A:$AE,ROW(M19)/2,FALSE),"")&amp;""</f>
        <v>卢晓东</v>
      </c>
      <c r="N20" s="64" t="str">
        <f>IFERROR(VLOOKUP(N19,教师安排!$A:$AE,ROW(N19)/2,FALSE),"")&amp;""</f>
        <v>高亚媛</v>
      </c>
      <c r="O20" s="65" t="str">
        <f>IFERROR(VLOOKUP(O19,教师安排!$A:$AE,ROW(O19)/2,FALSE),"")&amp;""</f>
        <v>任向华</v>
      </c>
      <c r="P20" s="67" t="str">
        <f>IFERROR(VLOOKUP(P19,教师安排!$A:$AE,ROW(P19)/2,FALSE),"")&amp;""</f>
        <v>钱欢欢</v>
      </c>
      <c r="Q20" s="73" t="str">
        <f>IFERROR(VLOOKUP(Q19,教师安排!$A:$AE,ROW(Q19)/2,FALSE),"")&amp;""</f>
        <v/>
      </c>
      <c r="R20" s="64" t="str">
        <f>IFERROR(VLOOKUP(R19,教师安排!$A:$AE,ROW(R19)/2,FALSE),"")&amp;""</f>
        <v>卢晓东</v>
      </c>
      <c r="S20" s="65" t="str">
        <f>IFERROR(VLOOKUP(S19,教师安排!$A:$AE,ROW(S19)/2,FALSE),"")&amp;""</f>
        <v>钱欢欢</v>
      </c>
      <c r="T20" s="65" t="str">
        <f>IFERROR(VLOOKUP(T19,教师安排!$A:$AE,ROW(T19)/2,FALSE),"")&amp;""</f>
        <v>高亚媛</v>
      </c>
      <c r="U20" s="66" t="str">
        <f>IFERROR(VLOOKUP(U19,教师安排!$A:$AE,ROW(U19)/2,FALSE),"")&amp;""</f>
        <v>蒋瑞琴</v>
      </c>
      <c r="V20" s="64" t="str">
        <f>IFERROR(VLOOKUP(V19,教师安排!$A:$AE,ROW(V19)/2,FALSE),"")&amp;""</f>
        <v>冯维佳</v>
      </c>
      <c r="W20" s="65" t="str">
        <f>IFERROR(VLOOKUP(W19,教师安排!$A:$AE,ROW(W19)/2,FALSE),"")&amp;""</f>
        <v>周春霞</v>
      </c>
      <c r="X20" s="67" t="str">
        <f>IFERROR(VLOOKUP(X19,教师安排!$A:$AE,ROW(X19)/2,FALSE),"")&amp;""</f>
        <v/>
      </c>
      <c r="Y20" s="73" t="str">
        <f>IFERROR(VLOOKUP(Y19,教师安排!$A:$AE,ROW(Y19)/2,FALSE),"")&amp;""</f>
        <v/>
      </c>
      <c r="Z20" s="64" t="str">
        <f>IFERROR(VLOOKUP(Z19,教师安排!$A:$AE,ROW(Z19)/2,FALSE),"")&amp;""</f>
        <v>高亚媛</v>
      </c>
      <c r="AA20" s="65" t="str">
        <f>IFERROR(VLOOKUP(AA19,教师安排!$A:$AE,ROW(AA19)/2,FALSE),"")&amp;""</f>
        <v>钱欢欢</v>
      </c>
      <c r="AB20" s="65" t="str">
        <f>IFERROR(VLOOKUP(AB19,教师安排!$A:$AE,ROW(AB19)/2,FALSE),"")&amp;""</f>
        <v>周春霞</v>
      </c>
      <c r="AC20" s="66" t="str">
        <f>IFERROR(VLOOKUP(AC19,教师安排!$A:$AE,ROW(AC19)/2,FALSE),"")&amp;""</f>
        <v>顾琴娣</v>
      </c>
      <c r="AD20" s="64" t="str">
        <f>IFERROR(VLOOKUP(AD19,教师安排!$A:$AE,ROW(AD19)/2,FALSE),"")&amp;""</f>
        <v>戈烙印</v>
      </c>
      <c r="AE20" s="65" t="str">
        <f>IFERROR(VLOOKUP(AE19,教师安排!$A:$AE,ROW(AE19)/2,FALSE),"")&amp;""</f>
        <v>卢晓东</v>
      </c>
      <c r="AF20" s="67" t="str">
        <f>IFERROR(VLOOKUP(AF19,教师安排!$A:$AE,ROW(AF19)/2,FALSE),"")&amp;""</f>
        <v>周春霞</v>
      </c>
      <c r="AG20" s="73" t="str">
        <f>IFERROR(VLOOKUP(AG19,教师安排!$A:$AE,ROW(AG19)/2,FALSE),"")&amp;""</f>
        <v/>
      </c>
      <c r="AH20" s="64" t="str">
        <f>IFERROR(VLOOKUP(AH19,教师安排!$A:$AE,ROW(AH19)/2,FALSE),"")&amp;""</f>
        <v>卢晓东</v>
      </c>
      <c r="AI20" s="65" t="str">
        <f>IFERROR(VLOOKUP(AI19,教师安排!$A:$AE,ROW(AI19)/2,FALSE),"")&amp;""</f>
        <v>钱欢欢</v>
      </c>
      <c r="AJ20" s="65" t="str">
        <f>IFERROR(VLOOKUP(AJ19,教师安排!$A:$AE,ROW(AJ19)/2,FALSE),"")&amp;""</f>
        <v>高亚媛</v>
      </c>
      <c r="AK20" s="66" t="str">
        <f>IFERROR(VLOOKUP(AK19,教师安排!$A:$AE,ROW(AK19)/2,FALSE),"")&amp;""</f>
        <v>杨丽</v>
      </c>
      <c r="AL20" s="64" t="str">
        <f>IFERROR(VLOOKUP(AL19,教师安排!$A:$AE,ROW(AL19)/2,FALSE),"")&amp;""</f>
        <v>蒋瑞琴</v>
      </c>
      <c r="AM20" s="65" t="str">
        <f>IFERROR(VLOOKUP(AM19,教师安排!$A:$AE,ROW(AM19)/2,FALSE),"")&amp;""</f>
        <v>周春霞</v>
      </c>
      <c r="AN20" s="67" t="str">
        <f>IFERROR(VLOOKUP(AN19,教师安排!$A:$AE,ROW(AN19)/2,FALSE),"")&amp;""</f>
        <v>曹一美</v>
      </c>
      <c r="AO20" s="73" t="str">
        <f>IFERROR(VLOOKUP(AO19,教师安排!$A:$AE,ROW(AO19)/2,FALSE),"")&amp;""</f>
        <v>奚双喜</v>
      </c>
      <c r="AP20" s="110">
        <v>0</v>
      </c>
      <c r="AQ20" s="111">
        <v>16</v>
      </c>
    </row>
    <row r="21" spans="1:43" ht="15.75" customHeight="1" x14ac:dyDescent="0.15">
      <c r="A21" s="88" t="str">
        <f>INDEX(教师安排!$B$1:$AE$1,ROW(教师安排!A9))</f>
        <v>七9</v>
      </c>
      <c r="B21" s="87" t="s">
        <v>128</v>
      </c>
      <c r="C21" s="65" t="s">
        <v>140</v>
      </c>
      <c r="D21" s="65" t="s">
        <v>152</v>
      </c>
      <c r="E21" s="66" t="s">
        <v>151</v>
      </c>
      <c r="F21" s="64" t="s">
        <v>147</v>
      </c>
      <c r="G21" s="65" t="s">
        <v>73</v>
      </c>
      <c r="H21" s="67" t="s">
        <v>168</v>
      </c>
      <c r="I21" s="73" t="s">
        <v>110</v>
      </c>
      <c r="J21" s="64" t="s">
        <v>140</v>
      </c>
      <c r="K21" s="65" t="s">
        <v>152</v>
      </c>
      <c r="L21" s="65" t="s">
        <v>122</v>
      </c>
      <c r="M21" s="66" t="s">
        <v>128</v>
      </c>
      <c r="N21" s="64" t="s">
        <v>114</v>
      </c>
      <c r="O21" s="65" t="s">
        <v>135</v>
      </c>
      <c r="P21" s="67" t="s">
        <v>147</v>
      </c>
      <c r="Q21" s="73" t="s">
        <v>36</v>
      </c>
      <c r="R21" s="64" t="s">
        <v>128</v>
      </c>
      <c r="S21" s="65" t="s">
        <v>140</v>
      </c>
      <c r="T21" s="65" t="s">
        <v>122</v>
      </c>
      <c r="U21" s="66" t="s">
        <v>135</v>
      </c>
      <c r="V21" s="64" t="s">
        <v>152</v>
      </c>
      <c r="W21" s="65" t="s">
        <v>42</v>
      </c>
      <c r="X21" s="67" t="s">
        <v>150</v>
      </c>
      <c r="Y21" s="105" t="s">
        <v>166</v>
      </c>
      <c r="Z21" s="64" t="s">
        <v>140</v>
      </c>
      <c r="AA21" s="65" t="s">
        <v>152</v>
      </c>
      <c r="AB21" s="65" t="s">
        <v>165</v>
      </c>
      <c r="AC21" s="66" t="s">
        <v>128</v>
      </c>
      <c r="AD21" s="64" t="s">
        <v>111</v>
      </c>
      <c r="AE21" s="65" t="s">
        <v>73</v>
      </c>
      <c r="AF21" s="67" t="s">
        <v>135</v>
      </c>
      <c r="AG21" s="73" t="s">
        <v>219</v>
      </c>
      <c r="AH21" s="64" t="s">
        <v>152</v>
      </c>
      <c r="AI21" s="65" t="s">
        <v>128</v>
      </c>
      <c r="AJ21" s="65" t="s">
        <v>114</v>
      </c>
      <c r="AK21" s="66" t="s">
        <v>80</v>
      </c>
      <c r="AL21" s="64" t="s">
        <v>120</v>
      </c>
      <c r="AM21" s="65" t="s">
        <v>165</v>
      </c>
      <c r="AN21" s="67" t="s">
        <v>122</v>
      </c>
      <c r="AO21" s="73" t="s">
        <v>110</v>
      </c>
      <c r="AP21" s="108">
        <v>1</v>
      </c>
      <c r="AQ21" s="109">
        <v>17</v>
      </c>
    </row>
    <row r="22" spans="1:43" ht="15.75" customHeight="1" x14ac:dyDescent="0.15">
      <c r="A22" s="88" t="str">
        <f>HLOOKUP(A21,教师安排!$B$1:$AE$27,ROW($B$3),0)</f>
        <v>张嘉诚</v>
      </c>
      <c r="B22" s="87" t="str">
        <f>IFERROR(VLOOKUP(B21,教师安排!$A:$AE,ROW(B21)/2,FALSE),"")&amp;""</f>
        <v>江欢</v>
      </c>
      <c r="C22" s="65" t="str">
        <f>IFERROR(VLOOKUP(C21,教师安排!$A:$AE,ROW(C21)/2,FALSE),"")&amp;""</f>
        <v>刘翩翩</v>
      </c>
      <c r="D22" s="65" t="str">
        <f>IFERROR(VLOOKUP(D21,教师安排!$A:$AE,ROW(D21)/2,FALSE),"")&amp;""</f>
        <v>张银全</v>
      </c>
      <c r="E22" s="66" t="str">
        <f>IFERROR(VLOOKUP(E21,教师安排!$A:$AE,ROW(E21)/2,FALSE),"")&amp;""</f>
        <v>冯维佳</v>
      </c>
      <c r="F22" s="64" t="str">
        <f>IFERROR(VLOOKUP(F21,教师安排!$A:$AE,ROW(F21)/2,FALSE),"")&amp;""</f>
        <v>顾琴娣</v>
      </c>
      <c r="G22" s="65" t="str">
        <f>IFERROR(VLOOKUP(G21,教师安排!$A:$AE,ROW(G21)/2,FALSE),"")&amp;""</f>
        <v>戈烙印</v>
      </c>
      <c r="H22" s="67" t="str">
        <f>IFERROR(VLOOKUP(H21,教师安排!$A:$AE,ROW(H21)/2,FALSE),"")&amp;""</f>
        <v>江欢</v>
      </c>
      <c r="I22" s="73" t="str">
        <f>IFERROR(VLOOKUP(I21,教师安排!$A:$AE,ROW(I21)/2,FALSE),"")&amp;""</f>
        <v/>
      </c>
      <c r="J22" s="64" t="str">
        <f>IFERROR(VLOOKUP(J21,教师安排!$A:$AE,ROW(J21)/2,FALSE),"")&amp;""</f>
        <v>刘翩翩</v>
      </c>
      <c r="K22" s="65" t="str">
        <f>IFERROR(VLOOKUP(K21,教师安排!$A:$AE,ROW(K21)/2,FALSE),"")&amp;""</f>
        <v>张银全</v>
      </c>
      <c r="L22" s="65" t="str">
        <f>IFERROR(VLOOKUP(L21,教师安排!$A:$AE,ROW(L21)/2,FALSE),"")&amp;""</f>
        <v>肖云峰</v>
      </c>
      <c r="M22" s="66" t="str">
        <f>IFERROR(VLOOKUP(M21,教师安排!$A:$AE,ROW(M21)/2,FALSE),"")&amp;""</f>
        <v>江欢</v>
      </c>
      <c r="N22" s="64" t="str">
        <f>IFERROR(VLOOKUP(N21,教师安排!$A:$AE,ROW(N21)/2,FALSE),"")&amp;""</f>
        <v>杨帆</v>
      </c>
      <c r="O22" s="65" t="str">
        <f>IFERROR(VLOOKUP(O21,教师安排!$A:$AE,ROW(O21)/2,FALSE),"")&amp;""</f>
        <v>邵建春</v>
      </c>
      <c r="P22" s="67" t="str">
        <f>IFERROR(VLOOKUP(P21,教师安排!$A:$AE,ROW(P21)/2,FALSE),"")&amp;""</f>
        <v>顾琴娣</v>
      </c>
      <c r="Q22" s="73" t="str">
        <f>IFERROR(VLOOKUP(Q21,教师安排!$A:$AE,ROW(Q21)/2,FALSE),"")&amp;""</f>
        <v>奚双喜</v>
      </c>
      <c r="R22" s="64" t="str">
        <f>IFERROR(VLOOKUP(R21,教师安排!$A:$AE,ROW(R21)/2,FALSE),"")&amp;""</f>
        <v>江欢</v>
      </c>
      <c r="S22" s="65" t="str">
        <f>IFERROR(VLOOKUP(S21,教师安排!$A:$AE,ROW(S21)/2,FALSE),"")&amp;""</f>
        <v>刘翩翩</v>
      </c>
      <c r="T22" s="65" t="str">
        <f>IFERROR(VLOOKUP(T21,教师安排!$A:$AE,ROW(T21)/2,FALSE),"")&amp;""</f>
        <v>肖云峰</v>
      </c>
      <c r="U22" s="66" t="str">
        <f>IFERROR(VLOOKUP(U21,教师安排!$A:$AE,ROW(U21)/2,FALSE),"")&amp;""</f>
        <v>邵建春</v>
      </c>
      <c r="V22" s="64" t="str">
        <f>IFERROR(VLOOKUP(V21,教师安排!$A:$AE,ROW(V21)/2,FALSE),"")&amp;""</f>
        <v>张银全</v>
      </c>
      <c r="W22" s="65" t="str">
        <f>IFERROR(VLOOKUP(W21,教师安排!$A:$AE,ROW(W21)/2,FALSE),"")&amp;""</f>
        <v>张嘉诚</v>
      </c>
      <c r="X22" s="67" t="str">
        <f>IFERROR(VLOOKUP(X21,教师安排!$A:$AE,ROW(X21)/2,FALSE),"")&amp;""</f>
        <v/>
      </c>
      <c r="Y22" s="73" t="str">
        <f>IFERROR(VLOOKUP(Y21,教师安排!$A:$AE,ROW(Y21)/2,FALSE),"")&amp;""</f>
        <v/>
      </c>
      <c r="Z22" s="64" t="str">
        <f>IFERROR(VLOOKUP(Z21,教师安排!$A:$AE,ROW(Z21)/2,FALSE),"")&amp;""</f>
        <v>刘翩翩</v>
      </c>
      <c r="AA22" s="65" t="str">
        <f>IFERROR(VLOOKUP(AA21,教师安排!$A:$AE,ROW(AA21)/2,FALSE),"")&amp;""</f>
        <v>张银全</v>
      </c>
      <c r="AB22" s="65" t="str">
        <f>IFERROR(VLOOKUP(AB21,教师安排!$A:$AE,ROW(AB21)/2,FALSE),"")&amp;""</f>
        <v>张嘉诚</v>
      </c>
      <c r="AC22" s="66" t="str">
        <f>IFERROR(VLOOKUP(AC21,教师安排!$A:$AE,ROW(AC21)/2,FALSE),"")&amp;""</f>
        <v>江欢</v>
      </c>
      <c r="AD22" s="64" t="str">
        <f>IFERROR(VLOOKUP(AD21,教师安排!$A:$AE,ROW(AD21)/2,FALSE),"")&amp;""</f>
        <v>蒋瑞琴</v>
      </c>
      <c r="AE22" s="65" t="str">
        <f>IFERROR(VLOOKUP(AE21,教师安排!$A:$AE,ROW(AE21)/2,FALSE),"")&amp;""</f>
        <v>戈烙印</v>
      </c>
      <c r="AF22" s="67" t="str">
        <f>IFERROR(VLOOKUP(AF21,教师安排!$A:$AE,ROW(AF21)/2,FALSE),"")&amp;""</f>
        <v>邵建春</v>
      </c>
      <c r="AG22" s="73" t="str">
        <f>IFERROR(VLOOKUP(AG21,教师安排!$A:$AE,ROW(AG21)/2,FALSE),"")&amp;""</f>
        <v>张嘉诚</v>
      </c>
      <c r="AH22" s="64" t="str">
        <f>IFERROR(VLOOKUP(AH21,教师安排!$A:$AE,ROW(AH21)/2,FALSE),"")&amp;""</f>
        <v>张银全</v>
      </c>
      <c r="AI22" s="65" t="str">
        <f>IFERROR(VLOOKUP(AI21,教师安排!$A:$AE,ROW(AI21)/2,FALSE),"")&amp;""</f>
        <v>江欢</v>
      </c>
      <c r="AJ22" s="65" t="str">
        <f>IFERROR(VLOOKUP(AJ21,教师安排!$A:$AE,ROW(AJ21)/2,FALSE),"")&amp;""</f>
        <v>杨帆</v>
      </c>
      <c r="AK22" s="66" t="str">
        <f>IFERROR(VLOOKUP(AK21,教师安排!$A:$AE,ROW(AK21)/2,FALSE),"")&amp;""</f>
        <v>刘翩翩</v>
      </c>
      <c r="AL22" s="64" t="str">
        <f>IFERROR(VLOOKUP(AL21,教师安排!$A:$AE,ROW(AL21)/2,FALSE),"")&amp;""</f>
        <v>任向华</v>
      </c>
      <c r="AM22" s="65" t="str">
        <f>IFERROR(VLOOKUP(AM21,教师安排!$A:$AE,ROW(AM21)/2,FALSE),"")&amp;""</f>
        <v>张嘉诚</v>
      </c>
      <c r="AN22" s="67" t="str">
        <f>IFERROR(VLOOKUP(AN21,教师安排!$A:$AE,ROW(AN21)/2,FALSE),"")&amp;""</f>
        <v>肖云峰</v>
      </c>
      <c r="AO22" s="73" t="str">
        <f>IFERROR(VLOOKUP(AO21,教师安排!$A:$AE,ROW(AO21)/2,FALSE),"")&amp;""</f>
        <v/>
      </c>
      <c r="AP22" s="110">
        <v>0</v>
      </c>
      <c r="AQ22" s="111">
        <v>18</v>
      </c>
    </row>
    <row r="23" spans="1:43" ht="16.2" customHeight="1" x14ac:dyDescent="0.15">
      <c r="A23" s="88" t="str">
        <f>INDEX(教师安排!$B$1:$AE$1,ROW(教师安排!A10))</f>
        <v>七10</v>
      </c>
      <c r="B23" s="87" t="s">
        <v>80</v>
      </c>
      <c r="C23" s="65" t="s">
        <v>128</v>
      </c>
      <c r="D23" s="65" t="s">
        <v>122</v>
      </c>
      <c r="E23" s="66" t="s">
        <v>135</v>
      </c>
      <c r="F23" s="64" t="s">
        <v>73</v>
      </c>
      <c r="G23" s="65" t="s">
        <v>152</v>
      </c>
      <c r="H23" s="67" t="s">
        <v>147</v>
      </c>
      <c r="I23" s="73" t="s">
        <v>36</v>
      </c>
      <c r="J23" s="64" t="s">
        <v>152</v>
      </c>
      <c r="K23" s="65" t="s">
        <v>128</v>
      </c>
      <c r="L23" s="65" t="s">
        <v>120</v>
      </c>
      <c r="M23" s="66" t="s">
        <v>122</v>
      </c>
      <c r="N23" s="64" t="s">
        <v>165</v>
      </c>
      <c r="O23" s="65" t="s">
        <v>140</v>
      </c>
      <c r="P23" s="67" t="s">
        <v>111</v>
      </c>
      <c r="Q23" s="73" t="s">
        <v>110</v>
      </c>
      <c r="R23" s="64" t="s">
        <v>140</v>
      </c>
      <c r="S23" s="65" t="s">
        <v>152</v>
      </c>
      <c r="T23" s="65" t="s">
        <v>128</v>
      </c>
      <c r="U23" s="66" t="s">
        <v>147</v>
      </c>
      <c r="V23" s="64" t="s">
        <v>114</v>
      </c>
      <c r="W23" s="65" t="s">
        <v>42</v>
      </c>
      <c r="X23" s="67" t="s">
        <v>150</v>
      </c>
      <c r="Y23" s="105" t="s">
        <v>110</v>
      </c>
      <c r="Z23" s="64" t="s">
        <v>152</v>
      </c>
      <c r="AA23" s="65" t="s">
        <v>128</v>
      </c>
      <c r="AB23" s="65" t="s">
        <v>122</v>
      </c>
      <c r="AC23" s="66" t="s">
        <v>140</v>
      </c>
      <c r="AD23" s="64" t="s">
        <v>165</v>
      </c>
      <c r="AE23" s="65" t="s">
        <v>135</v>
      </c>
      <c r="AF23" s="67" t="s">
        <v>73</v>
      </c>
      <c r="AG23" s="73" t="s">
        <v>219</v>
      </c>
      <c r="AH23" s="64" t="s">
        <v>128</v>
      </c>
      <c r="AI23" s="65" t="s">
        <v>140</v>
      </c>
      <c r="AJ23" s="65" t="s">
        <v>135</v>
      </c>
      <c r="AK23" s="66" t="s">
        <v>151</v>
      </c>
      <c r="AL23" s="64" t="s">
        <v>152</v>
      </c>
      <c r="AM23" s="65" t="s">
        <v>168</v>
      </c>
      <c r="AN23" s="67" t="s">
        <v>114</v>
      </c>
      <c r="AO23" s="73" t="s">
        <v>166</v>
      </c>
      <c r="AP23" s="108">
        <v>1</v>
      </c>
      <c r="AQ23" s="109">
        <v>19</v>
      </c>
    </row>
    <row r="24" spans="1:43" ht="15.75" customHeight="1" x14ac:dyDescent="0.15">
      <c r="A24" s="88" t="str">
        <f>HLOOKUP(A23,教师安排!$B$1:$AE$27,ROW($B$3),0)</f>
        <v>孙洪宇</v>
      </c>
      <c r="B24" s="87" t="str">
        <f>IFERROR(VLOOKUP(B23,教师安排!$A:$AE,ROW(B23)/2,FALSE),"")&amp;""</f>
        <v>符苏琳</v>
      </c>
      <c r="C24" s="65" t="str">
        <f>IFERROR(VLOOKUP(C23,教师安排!$A:$AE,ROW(C23)/2,FALSE),"")&amp;""</f>
        <v>江欢</v>
      </c>
      <c r="D24" s="65" t="str">
        <f>IFERROR(VLOOKUP(D23,教师安排!$A:$AE,ROW(D23)/2,FALSE),"")&amp;""</f>
        <v>吴昊</v>
      </c>
      <c r="E24" s="66" t="str">
        <f>IFERROR(VLOOKUP(E23,教师安排!$A:$AE,ROW(E23)/2,FALSE),"")&amp;""</f>
        <v>邵建春</v>
      </c>
      <c r="F24" s="64" t="str">
        <f>IFERROR(VLOOKUP(F23,教师安排!$A:$AE,ROW(F23)/2,FALSE),"")&amp;""</f>
        <v>胡祝娟</v>
      </c>
      <c r="G24" s="65" t="str">
        <f>IFERROR(VLOOKUP(G23,教师安排!$A:$AE,ROW(G23)/2,FALSE),"")&amp;""</f>
        <v>周卫东</v>
      </c>
      <c r="H24" s="67" t="str">
        <f>IFERROR(VLOOKUP(H23,教师安排!$A:$AE,ROW(H23)/2,FALSE),"")&amp;""</f>
        <v>顾琴娣</v>
      </c>
      <c r="I24" s="73" t="str">
        <f>IFERROR(VLOOKUP(I23,教师安排!$A:$AE,ROW(I23)/2,FALSE),"")&amp;""</f>
        <v>奚双喜</v>
      </c>
      <c r="J24" s="64" t="str">
        <f>IFERROR(VLOOKUP(J23,教师安排!$A:$AE,ROW(J23)/2,FALSE),"")&amp;""</f>
        <v>周卫东</v>
      </c>
      <c r="K24" s="65" t="str">
        <f>IFERROR(VLOOKUP(K23,教师安排!$A:$AE,ROW(K23)/2,FALSE),"")&amp;""</f>
        <v>江欢</v>
      </c>
      <c r="L24" s="65" t="str">
        <f>IFERROR(VLOOKUP(L23,教师安排!$A:$AE,ROW(L23)/2,FALSE),"")&amp;""</f>
        <v>季艳</v>
      </c>
      <c r="M24" s="66" t="str">
        <f>IFERROR(VLOOKUP(M23,教师安排!$A:$AE,ROW(M23)/2,FALSE),"")&amp;""</f>
        <v>吴昊</v>
      </c>
      <c r="N24" s="64" t="str">
        <f>IFERROR(VLOOKUP(N23,教师安排!$A:$AE,ROW(N23)/2,FALSE),"")&amp;""</f>
        <v>孙洪宇</v>
      </c>
      <c r="O24" s="65" t="str">
        <f>IFERROR(VLOOKUP(O23,教师安排!$A:$AE,ROW(O23)/2,FALSE),"")&amp;""</f>
        <v>符苏琳</v>
      </c>
      <c r="P24" s="67" t="str">
        <f>IFERROR(VLOOKUP(P23,教师安排!$A:$AE,ROW(P23)/2,FALSE),"")&amp;""</f>
        <v>蒋瑞琴</v>
      </c>
      <c r="Q24" s="73" t="str">
        <f>IFERROR(VLOOKUP(Q23,教师安排!$A:$AE,ROW(Q23)/2,FALSE),"")&amp;""</f>
        <v/>
      </c>
      <c r="R24" s="64" t="str">
        <f>IFERROR(VLOOKUP(R23,教师安排!$A:$AE,ROW(R23)/2,FALSE),"")&amp;""</f>
        <v>符苏琳</v>
      </c>
      <c r="S24" s="65" t="str">
        <f>IFERROR(VLOOKUP(S23,教师安排!$A:$AE,ROW(S23)/2,FALSE),"")&amp;""</f>
        <v>周卫东</v>
      </c>
      <c r="T24" s="65" t="str">
        <f>IFERROR(VLOOKUP(T23,教师安排!$A:$AE,ROW(T23)/2,FALSE),"")&amp;""</f>
        <v>江欢</v>
      </c>
      <c r="U24" s="66" t="str">
        <f>IFERROR(VLOOKUP(U23,教师安排!$A:$AE,ROW(U23)/2,FALSE),"")&amp;""</f>
        <v>顾琴娣</v>
      </c>
      <c r="V24" s="64" t="str">
        <f>IFERROR(VLOOKUP(V23,教师安排!$A:$AE,ROW(V23)/2,FALSE),"")&amp;""</f>
        <v>杨帆</v>
      </c>
      <c r="W24" s="65" t="str">
        <f>IFERROR(VLOOKUP(W23,教师安排!$A:$AE,ROW(W23)/2,FALSE),"")&amp;""</f>
        <v>孙洪宇</v>
      </c>
      <c r="X24" s="67" t="str">
        <f>IFERROR(VLOOKUP(X23,教师安排!$A:$AE,ROW(X23)/2,FALSE),"")&amp;""</f>
        <v/>
      </c>
      <c r="Y24" s="73" t="str">
        <f>IFERROR(VLOOKUP(Y23,教师安排!$A:$AE,ROW(Y23)/2,FALSE),"")&amp;""</f>
        <v/>
      </c>
      <c r="Z24" s="64" t="str">
        <f>IFERROR(VLOOKUP(Z23,教师安排!$A:$AE,ROW(Z23)/2,FALSE),"")&amp;""</f>
        <v>周卫东</v>
      </c>
      <c r="AA24" s="65" t="str">
        <f>IFERROR(VLOOKUP(AA23,教师安排!$A:$AE,ROW(AA23)/2,FALSE),"")&amp;""</f>
        <v>江欢</v>
      </c>
      <c r="AB24" s="65" t="str">
        <f>IFERROR(VLOOKUP(AB23,教师安排!$A:$AE,ROW(AB23)/2,FALSE),"")&amp;""</f>
        <v>吴昊</v>
      </c>
      <c r="AC24" s="66" t="str">
        <f>IFERROR(VLOOKUP(AC23,教师安排!$A:$AE,ROW(AC23)/2,FALSE),"")&amp;""</f>
        <v>符苏琳</v>
      </c>
      <c r="AD24" s="64" t="str">
        <f>IFERROR(VLOOKUP(AD23,教师安排!$A:$AE,ROW(AD23)/2,FALSE),"")&amp;""</f>
        <v>孙洪宇</v>
      </c>
      <c r="AE24" s="65" t="str">
        <f>IFERROR(VLOOKUP(AE23,教师安排!$A:$AE,ROW(AE23)/2,FALSE),"")&amp;""</f>
        <v>邵建春</v>
      </c>
      <c r="AF24" s="67" t="str">
        <f>IFERROR(VLOOKUP(AF23,教师安排!$A:$AE,ROW(AF23)/2,FALSE),"")&amp;""</f>
        <v>胡祝娟</v>
      </c>
      <c r="AG24" s="73" t="str">
        <f>IFERROR(VLOOKUP(AG23,教师安排!$A:$AE,ROW(AG23)/2,FALSE),"")&amp;""</f>
        <v>周小莉</v>
      </c>
      <c r="AH24" s="64" t="str">
        <f>IFERROR(VLOOKUP(AH23,教师安排!$A:$AE,ROW(AH23)/2,FALSE),"")&amp;""</f>
        <v>江欢</v>
      </c>
      <c r="AI24" s="65" t="str">
        <f>IFERROR(VLOOKUP(AI23,教师安排!$A:$AE,ROW(AI23)/2,FALSE),"")&amp;""</f>
        <v>符苏琳</v>
      </c>
      <c r="AJ24" s="65" t="str">
        <f>IFERROR(VLOOKUP(AJ23,教师安排!$A:$AE,ROW(AJ23)/2,FALSE),"")&amp;""</f>
        <v>邵建春</v>
      </c>
      <c r="AK24" s="66" t="str">
        <f>IFERROR(VLOOKUP(AK23,教师安排!$A:$AE,ROW(AK23)/2,FALSE),"")&amp;""</f>
        <v>冯维佳</v>
      </c>
      <c r="AL24" s="64" t="str">
        <f>IFERROR(VLOOKUP(AL23,教师安排!$A:$AE,ROW(AL23)/2,FALSE),"")&amp;""</f>
        <v>周卫东</v>
      </c>
      <c r="AM24" s="65" t="str">
        <f>IFERROR(VLOOKUP(AM23,教师安排!$A:$AE,ROW(AM23)/2,FALSE),"")&amp;""</f>
        <v>江欢</v>
      </c>
      <c r="AN24" s="67" t="str">
        <f>IFERROR(VLOOKUP(AN23,教师安排!$A:$AE,ROW(AN23)/2,FALSE),"")&amp;""</f>
        <v>杨帆</v>
      </c>
      <c r="AO24" s="73" t="str">
        <f>IFERROR(VLOOKUP(AO23,教师安排!$A:$AE,ROW(AO23)/2,FALSE),"")&amp;""</f>
        <v/>
      </c>
      <c r="AP24" s="110">
        <v>0</v>
      </c>
      <c r="AQ24" s="111">
        <v>20</v>
      </c>
    </row>
    <row r="25" spans="1:43" ht="15.75" customHeight="1" x14ac:dyDescent="0.15">
      <c r="A25" s="88" t="str">
        <f>INDEX(教师安排!$B$1:$AE$1,ROW(教师安排!A11))</f>
        <v>八1</v>
      </c>
      <c r="B25" s="87" t="s">
        <v>152</v>
      </c>
      <c r="C25" s="65" t="s">
        <v>128</v>
      </c>
      <c r="D25" s="65" t="s">
        <v>147</v>
      </c>
      <c r="E25" s="66" t="s">
        <v>140</v>
      </c>
      <c r="F25" s="64" t="s">
        <v>122</v>
      </c>
      <c r="G25" s="65" t="s">
        <v>114</v>
      </c>
      <c r="H25" s="67" t="s">
        <v>142</v>
      </c>
      <c r="I25" s="73" t="s">
        <v>110</v>
      </c>
      <c r="J25" s="64" t="s">
        <v>80</v>
      </c>
      <c r="K25" s="65" t="s">
        <v>152</v>
      </c>
      <c r="L25" s="65" t="s">
        <v>128</v>
      </c>
      <c r="M25" s="66" t="s">
        <v>135</v>
      </c>
      <c r="N25" s="64" t="s">
        <v>165</v>
      </c>
      <c r="O25" s="65" t="s">
        <v>122</v>
      </c>
      <c r="P25" s="67" t="s">
        <v>73</v>
      </c>
      <c r="Q25" s="73" t="s">
        <v>146</v>
      </c>
      <c r="R25" s="64" t="s">
        <v>128</v>
      </c>
      <c r="S25" s="65" t="s">
        <v>142</v>
      </c>
      <c r="T25" s="65" t="s">
        <v>140</v>
      </c>
      <c r="U25" s="66" t="s">
        <v>120</v>
      </c>
      <c r="V25" s="64" t="s">
        <v>152</v>
      </c>
      <c r="W25" s="65" t="s">
        <v>42</v>
      </c>
      <c r="X25" s="67" t="s">
        <v>150</v>
      </c>
      <c r="Y25" s="105" t="s">
        <v>110</v>
      </c>
      <c r="Z25" s="64" t="s">
        <v>128</v>
      </c>
      <c r="AA25" s="65" t="s">
        <v>140</v>
      </c>
      <c r="AB25" s="65" t="s">
        <v>152</v>
      </c>
      <c r="AC25" s="66" t="s">
        <v>114</v>
      </c>
      <c r="AD25" s="64" t="s">
        <v>135</v>
      </c>
      <c r="AE25" s="65" t="s">
        <v>151</v>
      </c>
      <c r="AF25" s="67" t="s">
        <v>147</v>
      </c>
      <c r="AG25" s="73" t="s">
        <v>166</v>
      </c>
      <c r="AH25" s="64" t="s">
        <v>140</v>
      </c>
      <c r="AI25" s="65" t="s">
        <v>152</v>
      </c>
      <c r="AJ25" s="65" t="s">
        <v>135</v>
      </c>
      <c r="AK25" s="66" t="s">
        <v>128</v>
      </c>
      <c r="AL25" s="64" t="s">
        <v>142</v>
      </c>
      <c r="AM25" s="65" t="s">
        <v>165</v>
      </c>
      <c r="AN25" s="67" t="s">
        <v>73</v>
      </c>
      <c r="AO25" s="73" t="s">
        <v>166</v>
      </c>
      <c r="AP25" s="108">
        <v>1</v>
      </c>
      <c r="AQ25" s="109">
        <v>21</v>
      </c>
    </row>
    <row r="26" spans="1:43" ht="15.75" customHeight="1" x14ac:dyDescent="0.15">
      <c r="A26" s="88" t="str">
        <f>HLOOKUP(A25,教师安排!$B$1:$AE$27,ROW($B$3),0)</f>
        <v>柴娟芳</v>
      </c>
      <c r="B26" s="87" t="str">
        <f>IFERROR(VLOOKUP(B25,教师安排!$A:$AE,ROW(B25)/2,FALSE),"")&amp;""</f>
        <v>张艳</v>
      </c>
      <c r="C26" s="65" t="str">
        <f>IFERROR(VLOOKUP(C25,教师安排!$A:$AE,ROW(C25)/2,FALSE),"")&amp;""</f>
        <v>马妹红</v>
      </c>
      <c r="D26" s="65" t="str">
        <f>IFERROR(VLOOKUP(D25,教师安排!$A:$AE,ROW(D25)/2,FALSE),"")&amp;""</f>
        <v>倪亚红</v>
      </c>
      <c r="E26" s="66" t="str">
        <f>IFERROR(VLOOKUP(E25,教师安排!$A:$AE,ROW(E25)/2,FALSE),"")&amp;""</f>
        <v>柴娟芳</v>
      </c>
      <c r="F26" s="64" t="str">
        <f>IFERROR(VLOOKUP(F25,教师安排!$A:$AE,ROW(F25)/2,FALSE),"")&amp;""</f>
        <v>张秀红</v>
      </c>
      <c r="G26" s="65" t="str">
        <f>IFERROR(VLOOKUP(G25,教师安排!$A:$AE,ROW(G25)/2,FALSE),"")&amp;""</f>
        <v>唐珏</v>
      </c>
      <c r="H26" s="67" t="str">
        <f>IFERROR(VLOOKUP(H25,教师安排!$A:$AE,ROW(H25)/2,FALSE),"")&amp;""</f>
        <v>陆俊</v>
      </c>
      <c r="I26" s="73" t="str">
        <f>IFERROR(VLOOKUP(I25,教师安排!$A:$AE,ROW(I25)/2,FALSE),"")&amp;""</f>
        <v/>
      </c>
      <c r="J26" s="64" t="str">
        <f>IFERROR(VLOOKUP(J25,教师安排!$A:$AE,ROW(J25)/2,FALSE),"")&amp;""</f>
        <v>柴娟芳</v>
      </c>
      <c r="K26" s="65" t="str">
        <f>IFERROR(VLOOKUP(K25,教师安排!$A:$AE,ROW(K25)/2,FALSE),"")&amp;""</f>
        <v>张艳</v>
      </c>
      <c r="L26" s="65" t="str">
        <f>IFERROR(VLOOKUP(L25,教师安排!$A:$AE,ROW(L25)/2,FALSE),"")&amp;""</f>
        <v>马妹红</v>
      </c>
      <c r="M26" s="66" t="str">
        <f>IFERROR(VLOOKUP(M25,教师安排!$A:$AE,ROW(M25)/2,FALSE),"")&amp;""</f>
        <v>韦秋香</v>
      </c>
      <c r="N26" s="64" t="str">
        <f>IFERROR(VLOOKUP(N25,教师安排!$A:$AE,ROW(N25)/2,FALSE),"")&amp;""</f>
        <v>顾佳萍</v>
      </c>
      <c r="O26" s="65" t="str">
        <f>IFERROR(VLOOKUP(O25,教师安排!$A:$AE,ROW(O25)/2,FALSE),"")&amp;""</f>
        <v>张秀红</v>
      </c>
      <c r="P26" s="67" t="str">
        <f>IFERROR(VLOOKUP(P25,教师安排!$A:$AE,ROW(P25)/2,FALSE),"")&amp;""</f>
        <v>盛文芳</v>
      </c>
      <c r="Q26" s="73" t="str">
        <f>IFERROR(VLOOKUP(Q25,教师安排!$A:$AE,ROW(Q25)/2,FALSE),"")&amp;""</f>
        <v>蒋瑞琴</v>
      </c>
      <c r="R26" s="64" t="str">
        <f>IFERROR(VLOOKUP(R25,教师安排!$A:$AE,ROW(R25)/2,FALSE),"")&amp;""</f>
        <v>马妹红</v>
      </c>
      <c r="S26" s="65" t="str">
        <f>IFERROR(VLOOKUP(S25,教师安排!$A:$AE,ROW(S25)/2,FALSE),"")&amp;""</f>
        <v>陆俊</v>
      </c>
      <c r="T26" s="65" t="str">
        <f>IFERROR(VLOOKUP(T25,教师安排!$A:$AE,ROW(T25)/2,FALSE),"")&amp;""</f>
        <v>柴娟芳</v>
      </c>
      <c r="U26" s="66" t="str">
        <f>IFERROR(VLOOKUP(U25,教师安排!$A:$AE,ROW(U25)/2,FALSE),"")&amp;""</f>
        <v>李莎莎</v>
      </c>
      <c r="V26" s="64" t="str">
        <f>IFERROR(VLOOKUP(V25,教师安排!$A:$AE,ROW(V25)/2,FALSE),"")&amp;""</f>
        <v>张艳</v>
      </c>
      <c r="W26" s="65" t="str">
        <f>IFERROR(VLOOKUP(W25,教师安排!$A:$AE,ROW(W25)/2,FALSE),"")&amp;""</f>
        <v>柴娟芳</v>
      </c>
      <c r="X26" s="67" t="str">
        <f>IFERROR(VLOOKUP(X25,教师安排!$A:$AE,ROW(X25)/2,FALSE),"")&amp;""</f>
        <v/>
      </c>
      <c r="Y26" s="73" t="str">
        <f>IFERROR(VLOOKUP(Y25,教师安排!$A:$AE,ROW(Y25)/2,FALSE),"")&amp;""</f>
        <v/>
      </c>
      <c r="Z26" s="64" t="str">
        <f>IFERROR(VLOOKUP(Z25,教师安排!$A:$AE,ROW(Z25)/2,FALSE),"")&amp;""</f>
        <v>马妹红</v>
      </c>
      <c r="AA26" s="65" t="str">
        <f>IFERROR(VLOOKUP(AA25,教师安排!$A:$AE,ROW(AA25)/2,FALSE),"")&amp;""</f>
        <v>柴娟芳</v>
      </c>
      <c r="AB26" s="65" t="str">
        <f>IFERROR(VLOOKUP(AB25,教师安排!$A:$AE,ROW(AB25)/2,FALSE),"")&amp;""</f>
        <v>张艳</v>
      </c>
      <c r="AC26" s="66" t="str">
        <f>IFERROR(VLOOKUP(AC25,教师安排!$A:$AE,ROW(AC25)/2,FALSE),"")&amp;""</f>
        <v>唐珏</v>
      </c>
      <c r="AD26" s="64" t="str">
        <f>IFERROR(VLOOKUP(AD25,教师安排!$A:$AE,ROW(AD25)/2,FALSE),"")&amp;""</f>
        <v>韦秋香</v>
      </c>
      <c r="AE26" s="65" t="str">
        <f>IFERROR(VLOOKUP(AE25,教师安排!$A:$AE,ROW(AE25)/2,FALSE),"")&amp;""</f>
        <v>冯维佳</v>
      </c>
      <c r="AF26" s="67" t="str">
        <f>IFERROR(VLOOKUP(AF25,教师安排!$A:$AE,ROW(AF25)/2,FALSE),"")&amp;""</f>
        <v>倪亚红</v>
      </c>
      <c r="AG26" s="73" t="str">
        <f>IFERROR(VLOOKUP(AG25,教师安排!$A:$AE,ROW(AG25)/2,FALSE),"")&amp;""</f>
        <v/>
      </c>
      <c r="AH26" s="64" t="str">
        <f>IFERROR(VLOOKUP(AH25,教师安排!$A:$AE,ROW(AH25)/2,FALSE),"")&amp;""</f>
        <v>柴娟芳</v>
      </c>
      <c r="AI26" s="65" t="str">
        <f>IFERROR(VLOOKUP(AI25,教师安排!$A:$AE,ROW(AI25)/2,FALSE),"")&amp;""</f>
        <v>张艳</v>
      </c>
      <c r="AJ26" s="65" t="str">
        <f>IFERROR(VLOOKUP(AJ25,教师安排!$A:$AE,ROW(AJ25)/2,FALSE),"")&amp;""</f>
        <v>韦秋香</v>
      </c>
      <c r="AK26" s="66" t="str">
        <f>IFERROR(VLOOKUP(AK25,教师安排!$A:$AE,ROW(AK25)/2,FALSE),"")&amp;""</f>
        <v>马妹红</v>
      </c>
      <c r="AL26" s="64" t="str">
        <f>IFERROR(VLOOKUP(AL25,教师安排!$A:$AE,ROW(AL25)/2,FALSE),"")&amp;""</f>
        <v>陆俊</v>
      </c>
      <c r="AM26" s="65" t="str">
        <f>IFERROR(VLOOKUP(AM25,教师安排!$A:$AE,ROW(AM25)/2,FALSE),"")&amp;""</f>
        <v>顾佳萍</v>
      </c>
      <c r="AN26" s="67" t="str">
        <f>IFERROR(VLOOKUP(AN25,教师安排!$A:$AE,ROW(AN25)/2,FALSE),"")&amp;""</f>
        <v>盛文芳</v>
      </c>
      <c r="AO26" s="73" t="str">
        <f>IFERROR(VLOOKUP(AO25,教师安排!$A:$AE,ROW(AO25)/2,FALSE),"")&amp;""</f>
        <v/>
      </c>
      <c r="AP26" s="110">
        <v>0</v>
      </c>
      <c r="AQ26" s="111">
        <v>22</v>
      </c>
    </row>
    <row r="27" spans="1:43" ht="16.2" customHeight="1" x14ac:dyDescent="0.15">
      <c r="A27" s="88" t="str">
        <f>INDEX(教师安排!$B$1:$AE$1,ROW(教师安排!A12))</f>
        <v>八2</v>
      </c>
      <c r="B27" s="87" t="s">
        <v>165</v>
      </c>
      <c r="C27" s="65" t="s">
        <v>152</v>
      </c>
      <c r="D27" s="65" t="s">
        <v>128</v>
      </c>
      <c r="E27" s="66" t="s">
        <v>142</v>
      </c>
      <c r="F27" s="64" t="s">
        <v>73</v>
      </c>
      <c r="G27" s="65" t="s">
        <v>140</v>
      </c>
      <c r="H27" s="67" t="s">
        <v>114</v>
      </c>
      <c r="I27" s="73" t="s">
        <v>110</v>
      </c>
      <c r="J27" s="64" t="s">
        <v>128</v>
      </c>
      <c r="K27" s="65" t="s">
        <v>122</v>
      </c>
      <c r="L27" s="65" t="s">
        <v>142</v>
      </c>
      <c r="M27" s="66" t="s">
        <v>151</v>
      </c>
      <c r="N27" s="64" t="s">
        <v>152</v>
      </c>
      <c r="O27" s="65" t="s">
        <v>135</v>
      </c>
      <c r="P27" s="67" t="s">
        <v>140</v>
      </c>
      <c r="Q27" s="73" t="s">
        <v>166</v>
      </c>
      <c r="R27" s="64" t="s">
        <v>152</v>
      </c>
      <c r="S27" s="65" t="s">
        <v>128</v>
      </c>
      <c r="T27" s="65" t="s">
        <v>114</v>
      </c>
      <c r="U27" s="66" t="s">
        <v>140</v>
      </c>
      <c r="V27" s="64" t="s">
        <v>147</v>
      </c>
      <c r="W27" s="65" t="s">
        <v>42</v>
      </c>
      <c r="X27" s="67" t="s">
        <v>150</v>
      </c>
      <c r="Y27" s="105" t="s">
        <v>110</v>
      </c>
      <c r="Z27" s="64" t="s">
        <v>128</v>
      </c>
      <c r="AA27" s="65" t="s">
        <v>152</v>
      </c>
      <c r="AB27" s="65" t="s">
        <v>73</v>
      </c>
      <c r="AC27" s="66" t="s">
        <v>135</v>
      </c>
      <c r="AD27" s="64" t="s">
        <v>147</v>
      </c>
      <c r="AE27" s="65" t="s">
        <v>146</v>
      </c>
      <c r="AF27" s="67" t="s">
        <v>80</v>
      </c>
      <c r="AG27" s="73" t="s">
        <v>120</v>
      </c>
      <c r="AH27" s="64" t="s">
        <v>128</v>
      </c>
      <c r="AI27" s="65" t="s">
        <v>140</v>
      </c>
      <c r="AJ27" s="65" t="s">
        <v>152</v>
      </c>
      <c r="AK27" s="66" t="s">
        <v>165</v>
      </c>
      <c r="AL27" s="64" t="s">
        <v>122</v>
      </c>
      <c r="AM27" s="65" t="s">
        <v>142</v>
      </c>
      <c r="AN27" s="67" t="s">
        <v>135</v>
      </c>
      <c r="AO27" s="73" t="s">
        <v>166</v>
      </c>
      <c r="AP27" s="108">
        <v>1</v>
      </c>
      <c r="AQ27" s="109">
        <v>23</v>
      </c>
    </row>
    <row r="28" spans="1:43" ht="16.2" customHeight="1" x14ac:dyDescent="0.15">
      <c r="A28" s="88" t="str">
        <f>HLOOKUP(A27,教师安排!$B$1:$AE$27,ROW($B$3),0)</f>
        <v>龚纯雅</v>
      </c>
      <c r="B28" s="87" t="str">
        <f>IFERROR(VLOOKUP(B27,教师安排!$A:$AE,ROW(B27)/2,FALSE),"")&amp;""</f>
        <v>顾佳萍</v>
      </c>
      <c r="C28" s="65" t="str">
        <f>IFERROR(VLOOKUP(C27,教师安排!$A:$AE,ROW(C27)/2,FALSE),"")&amp;""</f>
        <v>黄苏</v>
      </c>
      <c r="D28" s="65" t="str">
        <f>IFERROR(VLOOKUP(D27,教师安排!$A:$AE,ROW(D27)/2,FALSE),"")&amp;""</f>
        <v>龚纯雅</v>
      </c>
      <c r="E28" s="66" t="str">
        <f>IFERROR(VLOOKUP(E27,教师安排!$A:$AE,ROW(E27)/2,FALSE),"")&amp;""</f>
        <v>张辉</v>
      </c>
      <c r="F28" s="64" t="str">
        <f>IFERROR(VLOOKUP(F27,教师安排!$A:$AE,ROW(F27)/2,FALSE),"")&amp;""</f>
        <v>盛文芳</v>
      </c>
      <c r="G28" s="65" t="str">
        <f>IFERROR(VLOOKUP(G27,教师安排!$A:$AE,ROW(G27)/2,FALSE),"")&amp;""</f>
        <v>林娟</v>
      </c>
      <c r="H28" s="67" t="str">
        <f>IFERROR(VLOOKUP(H27,教师安排!$A:$AE,ROW(H27)/2,FALSE),"")&amp;""</f>
        <v>唐珏</v>
      </c>
      <c r="I28" s="73" t="str">
        <f>IFERROR(VLOOKUP(I27,教师安排!$A:$AE,ROW(I27)/2,FALSE),"")&amp;""</f>
        <v/>
      </c>
      <c r="J28" s="64" t="str">
        <f>IFERROR(VLOOKUP(J27,教师安排!$A:$AE,ROW(J27)/2,FALSE),"")&amp;""</f>
        <v>龚纯雅</v>
      </c>
      <c r="K28" s="65" t="str">
        <f>IFERROR(VLOOKUP(K27,教师安排!$A:$AE,ROW(K27)/2,FALSE),"")&amp;""</f>
        <v>张秀红</v>
      </c>
      <c r="L28" s="65" t="str">
        <f>IFERROR(VLOOKUP(L27,教师安排!$A:$AE,ROW(L27)/2,FALSE),"")&amp;""</f>
        <v>张辉</v>
      </c>
      <c r="M28" s="66" t="str">
        <f>IFERROR(VLOOKUP(M27,教师安排!$A:$AE,ROW(M27)/2,FALSE),"")&amp;""</f>
        <v>冯维佳</v>
      </c>
      <c r="N28" s="64" t="str">
        <f>IFERROR(VLOOKUP(N27,教师安排!$A:$AE,ROW(N27)/2,FALSE),"")&amp;""</f>
        <v>黄苏</v>
      </c>
      <c r="O28" s="65" t="str">
        <f>IFERROR(VLOOKUP(O27,教师安排!$A:$AE,ROW(O27)/2,FALSE),"")&amp;""</f>
        <v>韦秋香</v>
      </c>
      <c r="P28" s="67" t="str">
        <f>IFERROR(VLOOKUP(P27,教师安排!$A:$AE,ROW(P27)/2,FALSE),"")&amp;""</f>
        <v>林娟</v>
      </c>
      <c r="Q28" s="73" t="str">
        <f>IFERROR(VLOOKUP(Q27,教师安排!$A:$AE,ROW(Q27)/2,FALSE),"")&amp;""</f>
        <v/>
      </c>
      <c r="R28" s="64" t="str">
        <f>IFERROR(VLOOKUP(R27,教师安排!$A:$AE,ROW(R27)/2,FALSE),"")&amp;""</f>
        <v>黄苏</v>
      </c>
      <c r="S28" s="65" t="str">
        <f>IFERROR(VLOOKUP(S27,教师安排!$A:$AE,ROW(S27)/2,FALSE),"")&amp;""</f>
        <v>龚纯雅</v>
      </c>
      <c r="T28" s="65" t="str">
        <f>IFERROR(VLOOKUP(T27,教师安排!$A:$AE,ROW(T27)/2,FALSE),"")&amp;""</f>
        <v>唐珏</v>
      </c>
      <c r="U28" s="66" t="str">
        <f>IFERROR(VLOOKUP(U27,教师安排!$A:$AE,ROW(U27)/2,FALSE),"")&amp;""</f>
        <v>林娟</v>
      </c>
      <c r="V28" s="64" t="str">
        <f>IFERROR(VLOOKUP(V27,教师安排!$A:$AE,ROW(V27)/2,FALSE),"")&amp;""</f>
        <v>倪亚红</v>
      </c>
      <c r="W28" s="65" t="str">
        <f>IFERROR(VLOOKUP(W27,教师安排!$A:$AE,ROW(W27)/2,FALSE),"")&amp;""</f>
        <v>龚纯雅</v>
      </c>
      <c r="X28" s="67" t="str">
        <f>IFERROR(VLOOKUP(X27,教师安排!$A:$AE,ROW(X27)/2,FALSE),"")&amp;""</f>
        <v/>
      </c>
      <c r="Y28" s="73" t="str">
        <f>IFERROR(VLOOKUP(Y27,教师安排!$A:$AE,ROW(Y27)/2,FALSE),"")&amp;""</f>
        <v/>
      </c>
      <c r="Z28" s="64" t="str">
        <f>IFERROR(VLOOKUP(Z27,教师安排!$A:$AE,ROW(Z27)/2,FALSE),"")&amp;""</f>
        <v>龚纯雅</v>
      </c>
      <c r="AA28" s="65" t="str">
        <f>IFERROR(VLOOKUP(AA27,教师安排!$A:$AE,ROW(AA27)/2,FALSE),"")&amp;""</f>
        <v>黄苏</v>
      </c>
      <c r="AB28" s="65" t="str">
        <f>IFERROR(VLOOKUP(AB27,教师安排!$A:$AE,ROW(AB27)/2,FALSE),"")&amp;""</f>
        <v>盛文芳</v>
      </c>
      <c r="AC28" s="66" t="str">
        <f>IFERROR(VLOOKUP(AC27,教师安排!$A:$AE,ROW(AC27)/2,FALSE),"")&amp;""</f>
        <v>韦秋香</v>
      </c>
      <c r="AD28" s="64" t="str">
        <f>IFERROR(VLOOKUP(AD27,教师安排!$A:$AE,ROW(AD27)/2,FALSE),"")&amp;""</f>
        <v>倪亚红</v>
      </c>
      <c r="AE28" s="65" t="str">
        <f>IFERROR(VLOOKUP(AE27,教师安排!$A:$AE,ROW(AE27)/2,FALSE),"")&amp;""</f>
        <v>蒋瑞琴</v>
      </c>
      <c r="AF28" s="67" t="str">
        <f>IFERROR(VLOOKUP(AF27,教师安排!$A:$AE,ROW(AF27)/2,FALSE),"")&amp;""</f>
        <v>林娟</v>
      </c>
      <c r="AG28" s="73" t="str">
        <f>IFERROR(VLOOKUP(AG27,教师安排!$A:$AE,ROW(AG27)/2,FALSE),"")&amp;""</f>
        <v>李莎莎</v>
      </c>
      <c r="AH28" s="64" t="str">
        <f>IFERROR(VLOOKUP(AH27,教师安排!$A:$AE,ROW(AH27)/2,FALSE),"")&amp;""</f>
        <v>龚纯雅</v>
      </c>
      <c r="AI28" s="65" t="str">
        <f>IFERROR(VLOOKUP(AI27,教师安排!$A:$AE,ROW(AI27)/2,FALSE),"")&amp;""</f>
        <v>林娟</v>
      </c>
      <c r="AJ28" s="65" t="str">
        <f>IFERROR(VLOOKUP(AJ27,教师安排!$A:$AE,ROW(AJ27)/2,FALSE),"")&amp;""</f>
        <v>黄苏</v>
      </c>
      <c r="AK28" s="66" t="str">
        <f>IFERROR(VLOOKUP(AK27,教师安排!$A:$AE,ROW(AK27)/2,FALSE),"")&amp;""</f>
        <v>顾佳萍</v>
      </c>
      <c r="AL28" s="64" t="str">
        <f>IFERROR(VLOOKUP(AL27,教师安排!$A:$AE,ROW(AL27)/2,FALSE),"")&amp;""</f>
        <v>张秀红</v>
      </c>
      <c r="AM28" s="65" t="str">
        <f>IFERROR(VLOOKUP(AM27,教师安排!$A:$AE,ROW(AM27)/2,FALSE),"")&amp;""</f>
        <v>张辉</v>
      </c>
      <c r="AN28" s="67" t="str">
        <f>IFERROR(VLOOKUP(AN27,教师安排!$A:$AE,ROW(AN27)/2,FALSE),"")&amp;""</f>
        <v>韦秋香</v>
      </c>
      <c r="AO28" s="73" t="str">
        <f>IFERROR(VLOOKUP(AO27,教师安排!$A:$AE,ROW(AO27)/2,FALSE),"")&amp;""</f>
        <v/>
      </c>
      <c r="AP28" s="110">
        <v>0</v>
      </c>
      <c r="AQ28" s="111">
        <v>24</v>
      </c>
    </row>
    <row r="29" spans="1:43" ht="16.2" customHeight="1" x14ac:dyDescent="0.15">
      <c r="A29" s="88" t="str">
        <f>INDEX(教师安排!$B$1:$AE$1,ROW(教师安排!A13))</f>
        <v>八3</v>
      </c>
      <c r="B29" s="87" t="s">
        <v>140</v>
      </c>
      <c r="C29" s="65" t="s">
        <v>128</v>
      </c>
      <c r="D29" s="65" t="s">
        <v>114</v>
      </c>
      <c r="E29" s="66" t="s">
        <v>142</v>
      </c>
      <c r="F29" s="64" t="s">
        <v>135</v>
      </c>
      <c r="G29" s="65" t="s">
        <v>152</v>
      </c>
      <c r="H29" s="67" t="s">
        <v>165</v>
      </c>
      <c r="I29" s="73" t="s">
        <v>166</v>
      </c>
      <c r="J29" s="64" t="s">
        <v>142</v>
      </c>
      <c r="K29" s="65" t="s">
        <v>128</v>
      </c>
      <c r="L29" s="65" t="s">
        <v>151</v>
      </c>
      <c r="M29" s="66" t="s">
        <v>152</v>
      </c>
      <c r="N29" s="64" t="s">
        <v>73</v>
      </c>
      <c r="O29" s="65" t="s">
        <v>147</v>
      </c>
      <c r="P29" s="67" t="s">
        <v>80</v>
      </c>
      <c r="Q29" s="73" t="s">
        <v>110</v>
      </c>
      <c r="R29" s="64" t="s">
        <v>128</v>
      </c>
      <c r="S29" s="65" t="s">
        <v>152</v>
      </c>
      <c r="T29" s="65" t="s">
        <v>122</v>
      </c>
      <c r="U29" s="66" t="s">
        <v>140</v>
      </c>
      <c r="V29" s="64" t="s">
        <v>135</v>
      </c>
      <c r="W29" s="65" t="s">
        <v>42</v>
      </c>
      <c r="X29" s="67" t="s">
        <v>150</v>
      </c>
      <c r="Y29" s="105" t="s">
        <v>146</v>
      </c>
      <c r="Z29" s="64" t="s">
        <v>152</v>
      </c>
      <c r="AA29" s="65" t="s">
        <v>128</v>
      </c>
      <c r="AB29" s="65" t="s">
        <v>135</v>
      </c>
      <c r="AC29" s="66" t="s">
        <v>142</v>
      </c>
      <c r="AD29" s="64" t="s">
        <v>165</v>
      </c>
      <c r="AE29" s="65" t="s">
        <v>140</v>
      </c>
      <c r="AF29" s="67" t="s">
        <v>120</v>
      </c>
      <c r="AG29" s="73" t="s">
        <v>166</v>
      </c>
      <c r="AH29" s="64" t="s">
        <v>152</v>
      </c>
      <c r="AI29" s="65" t="s">
        <v>140</v>
      </c>
      <c r="AJ29" s="65" t="s">
        <v>122</v>
      </c>
      <c r="AK29" s="66" t="s">
        <v>128</v>
      </c>
      <c r="AL29" s="64" t="s">
        <v>73</v>
      </c>
      <c r="AM29" s="65" t="s">
        <v>147</v>
      </c>
      <c r="AN29" s="67" t="s">
        <v>114</v>
      </c>
      <c r="AO29" s="73" t="s">
        <v>110</v>
      </c>
      <c r="AP29" s="108">
        <v>1</v>
      </c>
      <c r="AQ29" s="109">
        <v>25</v>
      </c>
    </row>
    <row r="30" spans="1:43" ht="16.2" customHeight="1" x14ac:dyDescent="0.15">
      <c r="A30" s="88" t="str">
        <f>HLOOKUP(A29,教师安排!$B$1:$AE$27,ROW($B$3),0)</f>
        <v>邓亚丽</v>
      </c>
      <c r="B30" s="87" t="str">
        <f>IFERROR(VLOOKUP(B29,教师安排!$A:$AE,ROW(B29)/2,FALSE),"")&amp;""</f>
        <v>邓亚丽</v>
      </c>
      <c r="C30" s="65" t="str">
        <f>IFERROR(VLOOKUP(C29,教师安排!$A:$AE,ROW(C29)/2,FALSE),"")&amp;""</f>
        <v>景建峰</v>
      </c>
      <c r="D30" s="65" t="str">
        <f>IFERROR(VLOOKUP(D29,教师安排!$A:$AE,ROW(D29)/2,FALSE),"")&amp;""</f>
        <v>唐珏</v>
      </c>
      <c r="E30" s="66" t="str">
        <f>IFERROR(VLOOKUP(E29,教师安排!$A:$AE,ROW(E29)/2,FALSE),"")&amp;""</f>
        <v>肖云峰</v>
      </c>
      <c r="F30" s="64" t="str">
        <f>IFERROR(VLOOKUP(F29,教师安排!$A:$AE,ROW(F29)/2,FALSE),"")&amp;""</f>
        <v>韦秋香</v>
      </c>
      <c r="G30" s="65" t="str">
        <f>IFERROR(VLOOKUP(G29,教师安排!$A:$AE,ROW(G29)/2,FALSE),"")&amp;""</f>
        <v>张艳</v>
      </c>
      <c r="H30" s="67" t="str">
        <f>IFERROR(VLOOKUP(H29,教师安排!$A:$AE,ROW(H29)/2,FALSE),"")&amp;""</f>
        <v>顾佳萍</v>
      </c>
      <c r="I30" s="73" t="str">
        <f>IFERROR(VLOOKUP(I29,教师安排!$A:$AE,ROW(I29)/2,FALSE),"")&amp;""</f>
        <v/>
      </c>
      <c r="J30" s="64" t="str">
        <f>IFERROR(VLOOKUP(J29,教师安排!$A:$AE,ROW(J29)/2,FALSE),"")&amp;""</f>
        <v>肖云峰</v>
      </c>
      <c r="K30" s="65" t="str">
        <f>IFERROR(VLOOKUP(K29,教师安排!$A:$AE,ROW(K29)/2,FALSE),"")&amp;""</f>
        <v>景建峰</v>
      </c>
      <c r="L30" s="65" t="str">
        <f>IFERROR(VLOOKUP(L29,教师安排!$A:$AE,ROW(L29)/2,FALSE),"")&amp;""</f>
        <v>王玉娟</v>
      </c>
      <c r="M30" s="66" t="str">
        <f>IFERROR(VLOOKUP(M29,教师安排!$A:$AE,ROW(M29)/2,FALSE),"")&amp;""</f>
        <v>张艳</v>
      </c>
      <c r="N30" s="64" t="str">
        <f>IFERROR(VLOOKUP(N29,教师安排!$A:$AE,ROW(N29)/2,FALSE),"")&amp;""</f>
        <v>盛文芳</v>
      </c>
      <c r="O30" s="65" t="str">
        <f>IFERROR(VLOOKUP(O29,教师安排!$A:$AE,ROW(O29)/2,FALSE),"")&amp;""</f>
        <v>倪亚红</v>
      </c>
      <c r="P30" s="67" t="str">
        <f>IFERROR(VLOOKUP(P29,教师安排!$A:$AE,ROW(P29)/2,FALSE),"")&amp;""</f>
        <v>邓亚丽</v>
      </c>
      <c r="Q30" s="73" t="str">
        <f>IFERROR(VLOOKUP(Q29,教师安排!$A:$AE,ROW(Q29)/2,FALSE),"")&amp;""</f>
        <v/>
      </c>
      <c r="R30" s="64" t="str">
        <f>IFERROR(VLOOKUP(R29,教师安排!$A:$AE,ROW(R29)/2,FALSE),"")&amp;""</f>
        <v>景建峰</v>
      </c>
      <c r="S30" s="65" t="str">
        <f>IFERROR(VLOOKUP(S29,教师安排!$A:$AE,ROW(S29)/2,FALSE),"")&amp;""</f>
        <v>张艳</v>
      </c>
      <c r="T30" s="65" t="str">
        <f>IFERROR(VLOOKUP(T29,教师安排!$A:$AE,ROW(T29)/2,FALSE),"")&amp;""</f>
        <v>张秀红</v>
      </c>
      <c r="U30" s="66" t="str">
        <f>IFERROR(VLOOKUP(U29,教师安排!$A:$AE,ROW(U29)/2,FALSE),"")&amp;""</f>
        <v>邓亚丽</v>
      </c>
      <c r="V30" s="64" t="str">
        <f>IFERROR(VLOOKUP(V29,教师安排!$A:$AE,ROW(V29)/2,FALSE),"")&amp;""</f>
        <v>韦秋香</v>
      </c>
      <c r="W30" s="65" t="str">
        <f>IFERROR(VLOOKUP(W29,教师安排!$A:$AE,ROW(W29)/2,FALSE),"")&amp;""</f>
        <v>邓亚丽</v>
      </c>
      <c r="X30" s="67" t="str">
        <f>IFERROR(VLOOKUP(X29,教师安排!$A:$AE,ROW(X29)/2,FALSE),"")&amp;""</f>
        <v/>
      </c>
      <c r="Y30" s="73" t="str">
        <f>IFERROR(VLOOKUP(Y29,教师安排!$A:$AE,ROW(Y29)/2,FALSE),"")&amp;""</f>
        <v>蒋瑞琴</v>
      </c>
      <c r="Z30" s="64" t="str">
        <f>IFERROR(VLOOKUP(Z29,教师安排!$A:$AE,ROW(Z29)/2,FALSE),"")&amp;""</f>
        <v>张艳</v>
      </c>
      <c r="AA30" s="65" t="str">
        <f>IFERROR(VLOOKUP(AA29,教师安排!$A:$AE,ROW(AA29)/2,FALSE),"")&amp;""</f>
        <v>景建峰</v>
      </c>
      <c r="AB30" s="65" t="str">
        <f>IFERROR(VLOOKUP(AB29,教师安排!$A:$AE,ROW(AB29)/2,FALSE),"")&amp;""</f>
        <v>韦秋香</v>
      </c>
      <c r="AC30" s="66" t="str">
        <f>IFERROR(VLOOKUP(AC29,教师安排!$A:$AE,ROW(AC29)/2,FALSE),"")&amp;""</f>
        <v>肖云峰</v>
      </c>
      <c r="AD30" s="64" t="str">
        <f>IFERROR(VLOOKUP(AD29,教师安排!$A:$AE,ROW(AD29)/2,FALSE),"")&amp;""</f>
        <v>顾佳萍</v>
      </c>
      <c r="AE30" s="65" t="str">
        <f>IFERROR(VLOOKUP(AE29,教师安排!$A:$AE,ROW(AE29)/2,FALSE),"")&amp;""</f>
        <v>邓亚丽</v>
      </c>
      <c r="AF30" s="67" t="str">
        <f>IFERROR(VLOOKUP(AF29,教师安排!$A:$AE,ROW(AF29)/2,FALSE),"")&amp;""</f>
        <v>李莎莎</v>
      </c>
      <c r="AG30" s="73" t="str">
        <f>IFERROR(VLOOKUP(AG29,教师安排!$A:$AE,ROW(AG29)/2,FALSE),"")&amp;""</f>
        <v/>
      </c>
      <c r="AH30" s="64" t="str">
        <f>IFERROR(VLOOKUP(AH29,教师安排!$A:$AE,ROW(AH29)/2,FALSE),"")&amp;""</f>
        <v>张艳</v>
      </c>
      <c r="AI30" s="65" t="str">
        <f>IFERROR(VLOOKUP(AI29,教师安排!$A:$AE,ROW(AI29)/2,FALSE),"")&amp;""</f>
        <v>邓亚丽</v>
      </c>
      <c r="AJ30" s="65" t="str">
        <f>IFERROR(VLOOKUP(AJ29,教师安排!$A:$AE,ROW(AJ29)/2,FALSE),"")&amp;""</f>
        <v>张秀红</v>
      </c>
      <c r="AK30" s="66" t="str">
        <f>IFERROR(VLOOKUP(AK29,教师安排!$A:$AE,ROW(AK29)/2,FALSE),"")&amp;""</f>
        <v>景建峰</v>
      </c>
      <c r="AL30" s="64" t="str">
        <f>IFERROR(VLOOKUP(AL29,教师安排!$A:$AE,ROW(AL29)/2,FALSE),"")&amp;""</f>
        <v>盛文芳</v>
      </c>
      <c r="AM30" s="65" t="str">
        <f>IFERROR(VLOOKUP(AM29,教师安排!$A:$AE,ROW(AM29)/2,FALSE),"")&amp;""</f>
        <v>倪亚红</v>
      </c>
      <c r="AN30" s="67" t="str">
        <f>IFERROR(VLOOKUP(AN29,教师安排!$A:$AE,ROW(AN29)/2,FALSE),"")&amp;""</f>
        <v>唐珏</v>
      </c>
      <c r="AO30" s="73" t="str">
        <f>IFERROR(VLOOKUP(AO29,教师安排!$A:$AE,ROW(AO29)/2,FALSE),"")&amp;""</f>
        <v/>
      </c>
      <c r="AP30" s="110">
        <v>0</v>
      </c>
      <c r="AQ30" s="111">
        <v>26</v>
      </c>
    </row>
    <row r="31" spans="1:43" ht="16.2" customHeight="1" x14ac:dyDescent="0.15">
      <c r="A31" s="88" t="str">
        <f>INDEX(教师安排!$B$1:$AE$1,ROW(教师安排!A14))</f>
        <v>八4</v>
      </c>
      <c r="B31" s="87" t="s">
        <v>152</v>
      </c>
      <c r="C31" s="65" t="s">
        <v>128</v>
      </c>
      <c r="D31" s="65" t="s">
        <v>165</v>
      </c>
      <c r="E31" s="66" t="s">
        <v>142</v>
      </c>
      <c r="F31" s="64" t="s">
        <v>120</v>
      </c>
      <c r="G31" s="65" t="s">
        <v>135</v>
      </c>
      <c r="H31" s="67" t="s">
        <v>140</v>
      </c>
      <c r="I31" s="73" t="s">
        <v>146</v>
      </c>
      <c r="J31" s="64" t="s">
        <v>140</v>
      </c>
      <c r="K31" s="65" t="s">
        <v>128</v>
      </c>
      <c r="L31" s="65" t="s">
        <v>73</v>
      </c>
      <c r="M31" s="66" t="s">
        <v>122</v>
      </c>
      <c r="N31" s="64" t="s">
        <v>152</v>
      </c>
      <c r="O31" s="65" t="s">
        <v>166</v>
      </c>
      <c r="P31" s="67" t="s">
        <v>135</v>
      </c>
      <c r="Q31" s="73" t="s">
        <v>114</v>
      </c>
      <c r="R31" s="64" t="s">
        <v>128</v>
      </c>
      <c r="S31" s="65" t="s">
        <v>152</v>
      </c>
      <c r="T31" s="65" t="s">
        <v>140</v>
      </c>
      <c r="U31" s="66" t="s">
        <v>147</v>
      </c>
      <c r="V31" s="64" t="s">
        <v>151</v>
      </c>
      <c r="W31" s="65" t="s">
        <v>42</v>
      </c>
      <c r="X31" s="67" t="s">
        <v>150</v>
      </c>
      <c r="Y31" s="105" t="s">
        <v>110</v>
      </c>
      <c r="Z31" s="64" t="s">
        <v>142</v>
      </c>
      <c r="AA31" s="65" t="s">
        <v>128</v>
      </c>
      <c r="AB31" s="65" t="s">
        <v>152</v>
      </c>
      <c r="AC31" s="66" t="s">
        <v>80</v>
      </c>
      <c r="AD31" s="64" t="s">
        <v>73</v>
      </c>
      <c r="AE31" s="65" t="s">
        <v>165</v>
      </c>
      <c r="AF31" s="67" t="s">
        <v>135</v>
      </c>
      <c r="AG31" s="73" t="s">
        <v>166</v>
      </c>
      <c r="AH31" s="64" t="s">
        <v>114</v>
      </c>
      <c r="AI31" s="65" t="s">
        <v>152</v>
      </c>
      <c r="AJ31" s="65" t="s">
        <v>140</v>
      </c>
      <c r="AK31" s="66" t="s">
        <v>128</v>
      </c>
      <c r="AL31" s="64" t="s">
        <v>142</v>
      </c>
      <c r="AM31" s="65" t="s">
        <v>122</v>
      </c>
      <c r="AN31" s="67" t="s">
        <v>147</v>
      </c>
      <c r="AO31" s="73" t="s">
        <v>110</v>
      </c>
      <c r="AP31" s="108">
        <v>1</v>
      </c>
      <c r="AQ31" s="109">
        <v>27</v>
      </c>
    </row>
    <row r="32" spans="1:43" ht="16.2" customHeight="1" x14ac:dyDescent="0.15">
      <c r="A32" s="88" t="str">
        <f>HLOOKUP(A31,教师安排!$B$1:$AE$27,ROW($B$3),0)</f>
        <v>吴昊</v>
      </c>
      <c r="B32" s="87" t="str">
        <f>IFERROR(VLOOKUP(B31,教师安排!$A:$AE,ROW(B31)/2,FALSE),"")&amp;""</f>
        <v>周洁</v>
      </c>
      <c r="C32" s="65" t="str">
        <f>IFERROR(VLOOKUP(C31,教师安排!$A:$AE,ROW(C31)/2,FALSE),"")&amp;""</f>
        <v>龚纯雅</v>
      </c>
      <c r="D32" s="65" t="str">
        <f>IFERROR(VLOOKUP(D31,教师安排!$A:$AE,ROW(D31)/2,FALSE),"")&amp;""</f>
        <v>顾佳萍</v>
      </c>
      <c r="E32" s="66" t="str">
        <f>IFERROR(VLOOKUP(E31,教师安排!$A:$AE,ROW(E31)/2,FALSE),"")&amp;""</f>
        <v>吴昊</v>
      </c>
      <c r="F32" s="64" t="str">
        <f>IFERROR(VLOOKUP(F31,教师安排!$A:$AE,ROW(F31)/2,FALSE),"")&amp;""</f>
        <v>李莎莎</v>
      </c>
      <c r="G32" s="65" t="str">
        <f>IFERROR(VLOOKUP(G31,教师安排!$A:$AE,ROW(G31)/2,FALSE),"")&amp;""</f>
        <v>韦秋香</v>
      </c>
      <c r="H32" s="67" t="str">
        <f>IFERROR(VLOOKUP(H31,教师安排!$A:$AE,ROW(H31)/2,FALSE),"")&amp;""</f>
        <v>贾莲蔚</v>
      </c>
      <c r="I32" s="73" t="str">
        <f>IFERROR(VLOOKUP(I31,教师安排!$A:$AE,ROW(I31)/2,FALSE),"")&amp;""</f>
        <v>蒋瑞琴</v>
      </c>
      <c r="J32" s="64" t="str">
        <f>IFERROR(VLOOKUP(J31,教师安排!$A:$AE,ROW(J31)/2,FALSE),"")&amp;""</f>
        <v>贾莲蔚</v>
      </c>
      <c r="K32" s="65" t="str">
        <f>IFERROR(VLOOKUP(K31,教师安排!$A:$AE,ROW(K31)/2,FALSE),"")&amp;""</f>
        <v>龚纯雅</v>
      </c>
      <c r="L32" s="65" t="str">
        <f>IFERROR(VLOOKUP(L31,教师安排!$A:$AE,ROW(L31)/2,FALSE),"")&amp;""</f>
        <v>盛文芳</v>
      </c>
      <c r="M32" s="66" t="str">
        <f>IFERROR(VLOOKUP(M31,教师安排!$A:$AE,ROW(M31)/2,FALSE),"")&amp;""</f>
        <v>张秀红</v>
      </c>
      <c r="N32" s="64" t="str">
        <f>IFERROR(VLOOKUP(N31,教师安排!$A:$AE,ROW(N31)/2,FALSE),"")&amp;""</f>
        <v>周洁</v>
      </c>
      <c r="O32" s="65" t="str">
        <f>IFERROR(VLOOKUP(O31,教师安排!$A:$AE,ROW(O31)/2,FALSE),"")&amp;""</f>
        <v/>
      </c>
      <c r="P32" s="67" t="str">
        <f>IFERROR(VLOOKUP(P31,教师安排!$A:$AE,ROW(P31)/2,FALSE),"")&amp;""</f>
        <v>韦秋香</v>
      </c>
      <c r="Q32" s="73" t="str">
        <f>IFERROR(VLOOKUP(Q31,教师安排!$A:$AE,ROW(Q31)/2,FALSE),"")&amp;""</f>
        <v>唐珏</v>
      </c>
      <c r="R32" s="64" t="str">
        <f>IFERROR(VLOOKUP(R31,教师安排!$A:$AE,ROW(R31)/2,FALSE),"")&amp;""</f>
        <v>龚纯雅</v>
      </c>
      <c r="S32" s="65" t="str">
        <f>IFERROR(VLOOKUP(S31,教师安排!$A:$AE,ROW(S31)/2,FALSE),"")&amp;""</f>
        <v>周洁</v>
      </c>
      <c r="T32" s="65" t="str">
        <f>IFERROR(VLOOKUP(T31,教师安排!$A:$AE,ROW(T31)/2,FALSE),"")&amp;""</f>
        <v>贾莲蔚</v>
      </c>
      <c r="U32" s="66" t="str">
        <f>IFERROR(VLOOKUP(U31,教师安排!$A:$AE,ROW(U31)/2,FALSE),"")&amp;""</f>
        <v>倪亚红</v>
      </c>
      <c r="V32" s="64" t="str">
        <f>IFERROR(VLOOKUP(V31,教师安排!$A:$AE,ROW(V31)/2,FALSE),"")&amp;""</f>
        <v>王玉娟</v>
      </c>
      <c r="W32" s="65" t="str">
        <f>IFERROR(VLOOKUP(W31,教师安排!$A:$AE,ROW(W31)/2,FALSE),"")&amp;""</f>
        <v>吴昊</v>
      </c>
      <c r="X32" s="67" t="str">
        <f>IFERROR(VLOOKUP(X31,教师安排!$A:$AE,ROW(X31)/2,FALSE),"")&amp;""</f>
        <v/>
      </c>
      <c r="Y32" s="73" t="str">
        <f>IFERROR(VLOOKUP(Y31,教师安排!$A:$AE,ROW(Y31)/2,FALSE),"")&amp;""</f>
        <v/>
      </c>
      <c r="Z32" s="64" t="str">
        <f>IFERROR(VLOOKUP(Z31,教师安排!$A:$AE,ROW(Z31)/2,FALSE),"")&amp;""</f>
        <v>吴昊</v>
      </c>
      <c r="AA32" s="65" t="str">
        <f>IFERROR(VLOOKUP(AA31,教师安排!$A:$AE,ROW(AA31)/2,FALSE),"")&amp;""</f>
        <v>龚纯雅</v>
      </c>
      <c r="AB32" s="65" t="str">
        <f>IFERROR(VLOOKUP(AB31,教师安排!$A:$AE,ROW(AB31)/2,FALSE),"")&amp;""</f>
        <v>周洁</v>
      </c>
      <c r="AC32" s="66" t="str">
        <f>IFERROR(VLOOKUP(AC31,教师安排!$A:$AE,ROW(AC31)/2,FALSE),"")&amp;""</f>
        <v>贾莲蔚</v>
      </c>
      <c r="AD32" s="64" t="str">
        <f>IFERROR(VLOOKUP(AD31,教师安排!$A:$AE,ROW(AD31)/2,FALSE),"")&amp;""</f>
        <v>盛文芳</v>
      </c>
      <c r="AE32" s="65" t="str">
        <f>IFERROR(VLOOKUP(AE31,教师安排!$A:$AE,ROW(AE31)/2,FALSE),"")&amp;""</f>
        <v>顾佳萍</v>
      </c>
      <c r="AF32" s="67" t="str">
        <f>IFERROR(VLOOKUP(AF31,教师安排!$A:$AE,ROW(AF31)/2,FALSE),"")&amp;""</f>
        <v>韦秋香</v>
      </c>
      <c r="AG32" s="73" t="str">
        <f>IFERROR(VLOOKUP(AG31,教师安排!$A:$AE,ROW(AG31)/2,FALSE),"")&amp;""</f>
        <v/>
      </c>
      <c r="AH32" s="64" t="str">
        <f>IFERROR(VLOOKUP(AH31,教师安排!$A:$AE,ROW(AH31)/2,FALSE),"")&amp;""</f>
        <v>唐珏</v>
      </c>
      <c r="AI32" s="65" t="str">
        <f>IFERROR(VLOOKUP(AI31,教师安排!$A:$AE,ROW(AI31)/2,FALSE),"")&amp;""</f>
        <v>周洁</v>
      </c>
      <c r="AJ32" s="65" t="str">
        <f>IFERROR(VLOOKUP(AJ31,教师安排!$A:$AE,ROW(AJ31)/2,FALSE),"")&amp;""</f>
        <v>贾莲蔚</v>
      </c>
      <c r="AK32" s="66" t="str">
        <f>IFERROR(VLOOKUP(AK31,教师安排!$A:$AE,ROW(AK31)/2,FALSE),"")&amp;""</f>
        <v>龚纯雅</v>
      </c>
      <c r="AL32" s="64" t="str">
        <f>IFERROR(VLOOKUP(AL31,教师安排!$A:$AE,ROW(AL31)/2,FALSE),"")&amp;""</f>
        <v>吴昊</v>
      </c>
      <c r="AM32" s="65" t="str">
        <f>IFERROR(VLOOKUP(AM31,教师安排!$A:$AE,ROW(AM31)/2,FALSE),"")&amp;""</f>
        <v>张秀红</v>
      </c>
      <c r="AN32" s="67" t="str">
        <f>IFERROR(VLOOKUP(AN31,教师安排!$A:$AE,ROW(AN31)/2,FALSE),"")&amp;""</f>
        <v>倪亚红</v>
      </c>
      <c r="AO32" s="73" t="str">
        <f>IFERROR(VLOOKUP(AO31,教师安排!$A:$AE,ROW(AO31)/2,FALSE),"")&amp;""</f>
        <v/>
      </c>
      <c r="AP32" s="110">
        <v>0</v>
      </c>
      <c r="AQ32" s="111">
        <v>28</v>
      </c>
    </row>
    <row r="33" spans="1:43" ht="16.2" customHeight="1" x14ac:dyDescent="0.15">
      <c r="A33" s="88" t="str">
        <f>INDEX(教师安排!$B$1:$AE$1,ROW(教师安排!A15))</f>
        <v>八5</v>
      </c>
      <c r="B33" s="87" t="s">
        <v>128</v>
      </c>
      <c r="C33" s="65" t="s">
        <v>140</v>
      </c>
      <c r="D33" s="65" t="s">
        <v>142</v>
      </c>
      <c r="E33" s="66" t="s">
        <v>152</v>
      </c>
      <c r="F33" s="64" t="s">
        <v>151</v>
      </c>
      <c r="G33" s="65" t="s">
        <v>135</v>
      </c>
      <c r="H33" s="67" t="s">
        <v>73</v>
      </c>
      <c r="I33" s="73" t="s">
        <v>166</v>
      </c>
      <c r="J33" s="64" t="s">
        <v>140</v>
      </c>
      <c r="K33" s="65" t="s">
        <v>128</v>
      </c>
      <c r="L33" s="65" t="s">
        <v>152</v>
      </c>
      <c r="M33" s="66" t="s">
        <v>147</v>
      </c>
      <c r="N33" s="64" t="s">
        <v>165</v>
      </c>
      <c r="O33" s="65" t="s">
        <v>114</v>
      </c>
      <c r="P33" s="67" t="s">
        <v>142</v>
      </c>
      <c r="Q33" s="73" t="s">
        <v>110</v>
      </c>
      <c r="R33" s="64" t="s">
        <v>140</v>
      </c>
      <c r="S33" s="65" t="s">
        <v>152</v>
      </c>
      <c r="T33" s="65" t="s">
        <v>128</v>
      </c>
      <c r="U33" s="66" t="s">
        <v>135</v>
      </c>
      <c r="V33" s="64" t="s">
        <v>122</v>
      </c>
      <c r="W33" s="65" t="s">
        <v>42</v>
      </c>
      <c r="X33" s="67" t="s">
        <v>150</v>
      </c>
      <c r="Y33" s="105" t="s">
        <v>166</v>
      </c>
      <c r="Z33" s="64" t="s">
        <v>152</v>
      </c>
      <c r="AA33" s="65" t="s">
        <v>142</v>
      </c>
      <c r="AB33" s="65" t="s">
        <v>147</v>
      </c>
      <c r="AC33" s="66" t="s">
        <v>128</v>
      </c>
      <c r="AD33" s="64" t="s">
        <v>122</v>
      </c>
      <c r="AE33" s="65" t="s">
        <v>73</v>
      </c>
      <c r="AF33" s="67" t="s">
        <v>80</v>
      </c>
      <c r="AG33" s="73" t="s">
        <v>110</v>
      </c>
      <c r="AH33" s="64" t="s">
        <v>152</v>
      </c>
      <c r="AI33" s="65" t="s">
        <v>128</v>
      </c>
      <c r="AJ33" s="65" t="s">
        <v>135</v>
      </c>
      <c r="AK33" s="66" t="s">
        <v>114</v>
      </c>
      <c r="AL33" s="64" t="s">
        <v>165</v>
      </c>
      <c r="AM33" s="65" t="s">
        <v>140</v>
      </c>
      <c r="AN33" s="67" t="s">
        <v>120</v>
      </c>
      <c r="AO33" s="73" t="s">
        <v>146</v>
      </c>
      <c r="AP33" s="108">
        <v>1</v>
      </c>
      <c r="AQ33" s="109">
        <v>29</v>
      </c>
    </row>
    <row r="34" spans="1:43" ht="16.2" customHeight="1" x14ac:dyDescent="0.15">
      <c r="A34" s="88" t="str">
        <f>HLOOKUP(A33,教师安排!$B$1:$AE$27,ROW($B$3),0)</f>
        <v>张辉</v>
      </c>
      <c r="B34" s="87" t="str">
        <f>IFERROR(VLOOKUP(B33,教师安排!$A:$AE,ROW(B33)/2,FALSE),"")&amp;""</f>
        <v>马妹红</v>
      </c>
      <c r="C34" s="65" t="str">
        <f>IFERROR(VLOOKUP(C33,教师安排!$A:$AE,ROW(C33)/2,FALSE),"")&amp;""</f>
        <v>郭小敏</v>
      </c>
      <c r="D34" s="65" t="str">
        <f>IFERROR(VLOOKUP(D33,教师安排!$A:$AE,ROW(D33)/2,FALSE),"")&amp;""</f>
        <v>张辉</v>
      </c>
      <c r="E34" s="66" t="str">
        <f>IFERROR(VLOOKUP(E33,教师安排!$A:$AE,ROW(E33)/2,FALSE),"")&amp;""</f>
        <v>华明琴</v>
      </c>
      <c r="F34" s="64" t="str">
        <f>IFERROR(VLOOKUP(F33,教师安排!$A:$AE,ROW(F33)/2,FALSE),"")&amp;""</f>
        <v>王玉娟</v>
      </c>
      <c r="G34" s="65" t="str">
        <f>IFERROR(VLOOKUP(G33,教师安排!$A:$AE,ROW(G33)/2,FALSE),"")&amp;""</f>
        <v>王春平</v>
      </c>
      <c r="H34" s="67" t="str">
        <f>IFERROR(VLOOKUP(H33,教师安排!$A:$AE,ROW(H33)/2,FALSE),"")&amp;""</f>
        <v>盛文芳</v>
      </c>
      <c r="I34" s="73" t="str">
        <f>IFERROR(VLOOKUP(I33,教师安排!$A:$AE,ROW(I33)/2,FALSE),"")&amp;""</f>
        <v/>
      </c>
      <c r="J34" s="64" t="str">
        <f>IFERROR(VLOOKUP(J33,教师安排!$A:$AE,ROW(J33)/2,FALSE),"")&amp;""</f>
        <v>郭小敏</v>
      </c>
      <c r="K34" s="65" t="str">
        <f>IFERROR(VLOOKUP(K33,教师安排!$A:$AE,ROW(K33)/2,FALSE),"")&amp;""</f>
        <v>马妹红</v>
      </c>
      <c r="L34" s="65" t="str">
        <f>IFERROR(VLOOKUP(L33,教师安排!$A:$AE,ROW(L33)/2,FALSE),"")&amp;""</f>
        <v>华明琴</v>
      </c>
      <c r="M34" s="66" t="str">
        <f>IFERROR(VLOOKUP(M33,教师安排!$A:$AE,ROW(M33)/2,FALSE),"")&amp;""</f>
        <v>倪亚红</v>
      </c>
      <c r="N34" s="64" t="str">
        <f>IFERROR(VLOOKUP(N33,教师安排!$A:$AE,ROW(N33)/2,FALSE),"")&amp;""</f>
        <v>仲羚</v>
      </c>
      <c r="O34" s="65" t="str">
        <f>IFERROR(VLOOKUP(O33,教师安排!$A:$AE,ROW(O33)/2,FALSE),"")&amp;""</f>
        <v>唐珏</v>
      </c>
      <c r="P34" s="67" t="str">
        <f>IFERROR(VLOOKUP(P33,教师安排!$A:$AE,ROW(P33)/2,FALSE),"")&amp;""</f>
        <v>张辉</v>
      </c>
      <c r="Q34" s="73" t="str">
        <f>IFERROR(VLOOKUP(Q33,教师安排!$A:$AE,ROW(Q33)/2,FALSE),"")&amp;""</f>
        <v/>
      </c>
      <c r="R34" s="64" t="str">
        <f>IFERROR(VLOOKUP(R33,教师安排!$A:$AE,ROW(R33)/2,FALSE),"")&amp;""</f>
        <v>郭小敏</v>
      </c>
      <c r="S34" s="65" t="str">
        <f>IFERROR(VLOOKUP(S33,教师安排!$A:$AE,ROW(S33)/2,FALSE),"")&amp;""</f>
        <v>华明琴</v>
      </c>
      <c r="T34" s="65" t="str">
        <f>IFERROR(VLOOKUP(T33,教师安排!$A:$AE,ROW(T33)/2,FALSE),"")&amp;""</f>
        <v>马妹红</v>
      </c>
      <c r="U34" s="66" t="str">
        <f>IFERROR(VLOOKUP(U33,教师安排!$A:$AE,ROW(U33)/2,FALSE),"")&amp;""</f>
        <v>王春平</v>
      </c>
      <c r="V34" s="64" t="str">
        <f>IFERROR(VLOOKUP(V33,教师安排!$A:$AE,ROW(V33)/2,FALSE),"")&amp;""</f>
        <v>张秀红</v>
      </c>
      <c r="W34" s="65" t="str">
        <f>IFERROR(VLOOKUP(W33,教师安排!$A:$AE,ROW(W33)/2,FALSE),"")&amp;""</f>
        <v>张辉</v>
      </c>
      <c r="X34" s="67" t="str">
        <f>IFERROR(VLOOKUP(X33,教师安排!$A:$AE,ROW(X33)/2,FALSE),"")&amp;""</f>
        <v/>
      </c>
      <c r="Y34" s="73" t="str">
        <f>IFERROR(VLOOKUP(Y33,教师安排!$A:$AE,ROW(Y33)/2,FALSE),"")&amp;""</f>
        <v/>
      </c>
      <c r="Z34" s="64" t="str">
        <f>IFERROR(VLOOKUP(Z33,教师安排!$A:$AE,ROW(Z33)/2,FALSE),"")&amp;""</f>
        <v>华明琴</v>
      </c>
      <c r="AA34" s="65" t="str">
        <f>IFERROR(VLOOKUP(AA33,教师安排!$A:$AE,ROW(AA33)/2,FALSE),"")&amp;""</f>
        <v>张辉</v>
      </c>
      <c r="AB34" s="65" t="str">
        <f>IFERROR(VLOOKUP(AB33,教师安排!$A:$AE,ROW(AB33)/2,FALSE),"")&amp;""</f>
        <v>倪亚红</v>
      </c>
      <c r="AC34" s="66" t="str">
        <f>IFERROR(VLOOKUP(AC33,教师安排!$A:$AE,ROW(AC33)/2,FALSE),"")&amp;""</f>
        <v>马妹红</v>
      </c>
      <c r="AD34" s="64" t="str">
        <f>IFERROR(VLOOKUP(AD33,教师安排!$A:$AE,ROW(AD33)/2,FALSE),"")&amp;""</f>
        <v>张秀红</v>
      </c>
      <c r="AE34" s="65" t="str">
        <f>IFERROR(VLOOKUP(AE33,教师安排!$A:$AE,ROW(AE33)/2,FALSE),"")&amp;""</f>
        <v>盛文芳</v>
      </c>
      <c r="AF34" s="67" t="str">
        <f>IFERROR(VLOOKUP(AF33,教师安排!$A:$AE,ROW(AF33)/2,FALSE),"")&amp;""</f>
        <v>郭小敏</v>
      </c>
      <c r="AG34" s="73" t="str">
        <f>IFERROR(VLOOKUP(AG33,教师安排!$A:$AE,ROW(AG33)/2,FALSE),"")&amp;""</f>
        <v/>
      </c>
      <c r="AH34" s="64" t="str">
        <f>IFERROR(VLOOKUP(AH33,教师安排!$A:$AE,ROW(AH33)/2,FALSE),"")&amp;""</f>
        <v>华明琴</v>
      </c>
      <c r="AI34" s="65" t="str">
        <f>IFERROR(VLOOKUP(AI33,教师安排!$A:$AE,ROW(AI33)/2,FALSE),"")&amp;""</f>
        <v>马妹红</v>
      </c>
      <c r="AJ34" s="65" t="str">
        <f>IFERROR(VLOOKUP(AJ33,教师安排!$A:$AE,ROW(AJ33)/2,FALSE),"")&amp;""</f>
        <v>王春平</v>
      </c>
      <c r="AK34" s="66" t="str">
        <f>IFERROR(VLOOKUP(AK33,教师安排!$A:$AE,ROW(AK33)/2,FALSE),"")&amp;""</f>
        <v>唐珏</v>
      </c>
      <c r="AL34" s="64" t="str">
        <f>IFERROR(VLOOKUP(AL33,教师安排!$A:$AE,ROW(AL33)/2,FALSE),"")&amp;""</f>
        <v>仲羚</v>
      </c>
      <c r="AM34" s="65" t="str">
        <f>IFERROR(VLOOKUP(AM33,教师安排!$A:$AE,ROW(AM33)/2,FALSE),"")&amp;""</f>
        <v>郭小敏</v>
      </c>
      <c r="AN34" s="67" t="str">
        <f>IFERROR(VLOOKUP(AN33,教师安排!$A:$AE,ROW(AN33)/2,FALSE),"")&amp;""</f>
        <v>李莎莎</v>
      </c>
      <c r="AO34" s="73" t="str">
        <f>IFERROR(VLOOKUP(AO33,教师安排!$A:$AE,ROW(AO33)/2,FALSE),"")&amp;""</f>
        <v>蒋瑞琴</v>
      </c>
      <c r="AP34" s="110">
        <v>0</v>
      </c>
      <c r="AQ34" s="111">
        <v>30</v>
      </c>
    </row>
    <row r="35" spans="1:43" ht="16.2" customHeight="1" x14ac:dyDescent="0.15">
      <c r="A35" s="88" t="str">
        <f>INDEX(教师安排!$B$1:$AE$1,ROW(教师安排!A16))</f>
        <v>八6</v>
      </c>
      <c r="B35" s="93" t="s">
        <v>140</v>
      </c>
      <c r="C35" s="64" t="s">
        <v>114</v>
      </c>
      <c r="D35" s="65" t="s">
        <v>128</v>
      </c>
      <c r="E35" s="66" t="s">
        <v>147</v>
      </c>
      <c r="F35" s="64" t="s">
        <v>135</v>
      </c>
      <c r="G35" s="65" t="s">
        <v>152</v>
      </c>
      <c r="H35" s="65" t="s">
        <v>122</v>
      </c>
      <c r="I35" s="73" t="s">
        <v>166</v>
      </c>
      <c r="J35" s="64" t="s">
        <v>152</v>
      </c>
      <c r="K35" s="65" t="s">
        <v>142</v>
      </c>
      <c r="L35" s="65" t="s">
        <v>140</v>
      </c>
      <c r="M35" s="66" t="s">
        <v>128</v>
      </c>
      <c r="N35" s="64" t="s">
        <v>165</v>
      </c>
      <c r="O35" s="65" t="s">
        <v>73</v>
      </c>
      <c r="P35" s="65" t="s">
        <v>135</v>
      </c>
      <c r="Q35" s="73" t="s">
        <v>166</v>
      </c>
      <c r="R35" s="64" t="s">
        <v>152</v>
      </c>
      <c r="S35" s="65" t="s">
        <v>128</v>
      </c>
      <c r="T35" s="65" t="s">
        <v>142</v>
      </c>
      <c r="U35" s="66" t="s">
        <v>80</v>
      </c>
      <c r="V35" s="64" t="s">
        <v>120</v>
      </c>
      <c r="W35" s="65" t="s">
        <v>42</v>
      </c>
      <c r="X35" s="65" t="s">
        <v>150</v>
      </c>
      <c r="Y35" s="105" t="s">
        <v>110</v>
      </c>
      <c r="Z35" s="64" t="s">
        <v>165</v>
      </c>
      <c r="AA35" s="65" t="s">
        <v>152</v>
      </c>
      <c r="AB35" s="65" t="s">
        <v>140</v>
      </c>
      <c r="AC35" s="66" t="s">
        <v>128</v>
      </c>
      <c r="AD35" s="64" t="s">
        <v>151</v>
      </c>
      <c r="AE35" s="65" t="s">
        <v>122</v>
      </c>
      <c r="AF35" s="65" t="s">
        <v>114</v>
      </c>
      <c r="AG35" s="73" t="s">
        <v>110</v>
      </c>
      <c r="AH35" s="64" t="s">
        <v>128</v>
      </c>
      <c r="AI35" s="65" t="s">
        <v>140</v>
      </c>
      <c r="AJ35" s="65" t="s">
        <v>135</v>
      </c>
      <c r="AK35" s="66" t="s">
        <v>142</v>
      </c>
      <c r="AL35" s="64" t="s">
        <v>147</v>
      </c>
      <c r="AM35" s="65" t="s">
        <v>73</v>
      </c>
      <c r="AN35" s="65" t="s">
        <v>152</v>
      </c>
      <c r="AO35" s="73" t="s">
        <v>146</v>
      </c>
      <c r="AP35" s="111">
        <v>1</v>
      </c>
      <c r="AQ35" s="111">
        <v>31</v>
      </c>
    </row>
    <row r="36" spans="1:43" ht="16.2" customHeight="1" x14ac:dyDescent="0.15">
      <c r="A36" s="88" t="str">
        <f>HLOOKUP(A35,教师安排!$B$1:$AE$27,ROW($B$3),0)</f>
        <v>郭小敏</v>
      </c>
      <c r="B36" s="93" t="str">
        <f>IFERROR(VLOOKUP(B35,教师安排!$A:$AE,ROW(B35)/2,FALSE),"")&amp;""</f>
        <v>郭小敏</v>
      </c>
      <c r="C36" s="64" t="str">
        <f>IFERROR(VLOOKUP(C35,教师安排!$A:$AE,ROW(C35)/2,FALSE),"")&amp;""</f>
        <v>唐珏</v>
      </c>
      <c r="D36" s="65" t="str">
        <f>IFERROR(VLOOKUP(D35,教师安排!$A:$AE,ROW(D35)/2,FALSE),"")&amp;""</f>
        <v>蔡春玲</v>
      </c>
      <c r="E36" s="66" t="str">
        <f>IFERROR(VLOOKUP(E35,教师安排!$A:$AE,ROW(E35)/2,FALSE),"")&amp;""</f>
        <v>刘萌</v>
      </c>
      <c r="F36" s="64" t="str">
        <f>IFERROR(VLOOKUP(F35,教师安排!$A:$AE,ROW(F35)/2,FALSE),"")&amp;""</f>
        <v>董金弘</v>
      </c>
      <c r="G36" s="65" t="str">
        <f>IFERROR(VLOOKUP(G35,教师安排!$A:$AE,ROW(G35)/2,FALSE),"")&amp;""</f>
        <v>周洁</v>
      </c>
      <c r="H36" s="65" t="str">
        <f>IFERROR(VLOOKUP(H35,教师安排!$A:$AE,ROW(H35)/2,FALSE),"")&amp;""</f>
        <v>张秀红</v>
      </c>
      <c r="I36" s="73" t="str">
        <f>IFERROR(VLOOKUP(I35,教师安排!$A:$AE,ROW(I35)/2,FALSE),"")&amp;""</f>
        <v/>
      </c>
      <c r="J36" s="64" t="str">
        <f>IFERROR(VLOOKUP(J35,教师安排!$A:$AE,ROW(J35)/2,FALSE),"")&amp;""</f>
        <v>周洁</v>
      </c>
      <c r="K36" s="65" t="str">
        <f>IFERROR(VLOOKUP(K35,教师安排!$A:$AE,ROW(K35)/2,FALSE),"")&amp;""</f>
        <v>张辉</v>
      </c>
      <c r="L36" s="65" t="str">
        <f>IFERROR(VLOOKUP(L35,教师安排!$A:$AE,ROW(L35)/2,FALSE),"")&amp;""</f>
        <v>郭小敏</v>
      </c>
      <c r="M36" s="66" t="str">
        <f>IFERROR(VLOOKUP(M35,教师安排!$A:$AE,ROW(M35)/2,FALSE),"")&amp;""</f>
        <v>蔡春玲</v>
      </c>
      <c r="N36" s="64" t="str">
        <f>IFERROR(VLOOKUP(N35,教师安排!$A:$AE,ROW(N35)/2,FALSE),"")&amp;""</f>
        <v>周小莉</v>
      </c>
      <c r="O36" s="65" t="str">
        <f>IFERROR(VLOOKUP(O35,教师安排!$A:$AE,ROW(O35)/2,FALSE),"")&amp;""</f>
        <v>顾云中</v>
      </c>
      <c r="P36" s="65" t="str">
        <f>IFERROR(VLOOKUP(P35,教师安排!$A:$AE,ROW(P35)/2,FALSE),"")&amp;""</f>
        <v>董金弘</v>
      </c>
      <c r="Q36" s="73" t="str">
        <f>IFERROR(VLOOKUP(Q35,教师安排!$A:$AE,ROW(Q35)/2,FALSE),"")&amp;""</f>
        <v/>
      </c>
      <c r="R36" s="64" t="str">
        <f>IFERROR(VLOOKUP(R35,教师安排!$A:$AE,ROW(R35)/2,FALSE),"")&amp;""</f>
        <v>周洁</v>
      </c>
      <c r="S36" s="65" t="str">
        <f>IFERROR(VLOOKUP(S35,教师安排!$A:$AE,ROW(S35)/2,FALSE),"")&amp;""</f>
        <v>蔡春玲</v>
      </c>
      <c r="T36" s="65" t="str">
        <f>IFERROR(VLOOKUP(T35,教师安排!$A:$AE,ROW(T35)/2,FALSE),"")&amp;""</f>
        <v>张辉</v>
      </c>
      <c r="U36" s="66" t="str">
        <f>IFERROR(VLOOKUP(U35,教师安排!$A:$AE,ROW(U35)/2,FALSE),"")&amp;""</f>
        <v>郭小敏</v>
      </c>
      <c r="V36" s="64" t="str">
        <f>IFERROR(VLOOKUP(V35,教师安排!$A:$AE,ROW(V35)/2,FALSE),"")&amp;""</f>
        <v>李莎莎</v>
      </c>
      <c r="W36" s="65" t="str">
        <f>IFERROR(VLOOKUP(W35,教师安排!$A:$AE,ROW(W35)/2,FALSE),"")&amp;""</f>
        <v>郭小敏</v>
      </c>
      <c r="X36" s="65" t="str">
        <f>IFERROR(VLOOKUP(X35,教师安排!$A:$AE,ROW(X35)/2,FALSE),"")&amp;""</f>
        <v/>
      </c>
      <c r="Y36" s="73" t="str">
        <f>IFERROR(VLOOKUP(Y35,教师安排!$A:$AE,ROW(Y35)/2,FALSE),"")&amp;""</f>
        <v/>
      </c>
      <c r="Z36" s="64" t="str">
        <f>IFERROR(VLOOKUP(Z35,教师安排!$A:$AE,ROW(Z35)/2,FALSE),"")&amp;""</f>
        <v>周小莉</v>
      </c>
      <c r="AA36" s="65" t="str">
        <f>IFERROR(VLOOKUP(AA35,教师安排!$A:$AE,ROW(AA35)/2,FALSE),"")&amp;""</f>
        <v>周洁</v>
      </c>
      <c r="AB36" s="65" t="str">
        <f>IFERROR(VLOOKUP(AB35,教师安排!$A:$AE,ROW(AB35)/2,FALSE),"")&amp;""</f>
        <v>郭小敏</v>
      </c>
      <c r="AC36" s="66" t="str">
        <f>IFERROR(VLOOKUP(AC35,教师安排!$A:$AE,ROW(AC35)/2,FALSE),"")&amp;""</f>
        <v>蔡春玲</v>
      </c>
      <c r="AD36" s="64" t="str">
        <f>IFERROR(VLOOKUP(AD35,教师安排!$A:$AE,ROW(AD35)/2,FALSE),"")&amp;""</f>
        <v>王玉娟</v>
      </c>
      <c r="AE36" s="65" t="str">
        <f>IFERROR(VLOOKUP(AE35,教师安排!$A:$AE,ROW(AE35)/2,FALSE),"")&amp;""</f>
        <v>张秀红</v>
      </c>
      <c r="AF36" s="65" t="str">
        <f>IFERROR(VLOOKUP(AF35,教师安排!$A:$AE,ROW(AF35)/2,FALSE),"")&amp;""</f>
        <v>唐珏</v>
      </c>
      <c r="AG36" s="73" t="str">
        <f>IFERROR(VLOOKUP(AG35,教师安排!$A:$AE,ROW(AG35)/2,FALSE),"")&amp;""</f>
        <v/>
      </c>
      <c r="AH36" s="64" t="str">
        <f>IFERROR(VLOOKUP(AH35,教师安排!$A:$AE,ROW(AH35)/2,FALSE),"")&amp;""</f>
        <v>蔡春玲</v>
      </c>
      <c r="AI36" s="65" t="str">
        <f>IFERROR(VLOOKUP(AI35,教师安排!$A:$AE,ROW(AI35)/2,FALSE),"")&amp;""</f>
        <v>郭小敏</v>
      </c>
      <c r="AJ36" s="65" t="str">
        <f>IFERROR(VLOOKUP(AJ35,教师安排!$A:$AE,ROW(AJ35)/2,FALSE),"")&amp;""</f>
        <v>董金弘</v>
      </c>
      <c r="AK36" s="66" t="str">
        <f>IFERROR(VLOOKUP(AK35,教师安排!$A:$AE,ROW(AK35)/2,FALSE),"")&amp;""</f>
        <v>张辉</v>
      </c>
      <c r="AL36" s="64" t="str">
        <f>IFERROR(VLOOKUP(AL35,教师安排!$A:$AE,ROW(AL35)/2,FALSE),"")&amp;""</f>
        <v>刘萌</v>
      </c>
      <c r="AM36" s="65" t="str">
        <f>IFERROR(VLOOKUP(AM35,教师安排!$A:$AE,ROW(AM35)/2,FALSE),"")&amp;""</f>
        <v>顾云中</v>
      </c>
      <c r="AN36" s="65" t="str">
        <f>IFERROR(VLOOKUP(AN35,教师安排!$A:$AE,ROW(AN35)/2,FALSE),"")&amp;""</f>
        <v>周洁</v>
      </c>
      <c r="AO36" s="73" t="str">
        <f>IFERROR(VLOOKUP(AO35,教师安排!$A:$AE,ROW(AO35)/2,FALSE),"")&amp;""</f>
        <v>陈仁年</v>
      </c>
      <c r="AP36" s="109">
        <v>0</v>
      </c>
      <c r="AQ36" s="109">
        <v>32</v>
      </c>
    </row>
    <row r="37" spans="1:43" ht="16.2" customHeight="1" x14ac:dyDescent="0.15">
      <c r="A37" s="88" t="str">
        <f>INDEX(教师安排!$B$1:$AE$1,ROW(教师安排!A17))</f>
        <v>八7</v>
      </c>
      <c r="B37" s="93" t="s">
        <v>128</v>
      </c>
      <c r="C37" s="64" t="s">
        <v>140</v>
      </c>
      <c r="D37" s="65" t="s">
        <v>152</v>
      </c>
      <c r="E37" s="66" t="s">
        <v>73</v>
      </c>
      <c r="F37" s="64" t="s">
        <v>142</v>
      </c>
      <c r="G37" s="65" t="s">
        <v>122</v>
      </c>
      <c r="H37" s="65" t="s">
        <v>147</v>
      </c>
      <c r="I37" s="73" t="s">
        <v>110</v>
      </c>
      <c r="J37" s="64" t="s">
        <v>128</v>
      </c>
      <c r="K37" s="65" t="s">
        <v>140</v>
      </c>
      <c r="L37" s="65" t="s">
        <v>165</v>
      </c>
      <c r="M37" s="66" t="s">
        <v>135</v>
      </c>
      <c r="N37" s="64" t="s">
        <v>114</v>
      </c>
      <c r="O37" s="65" t="s">
        <v>142</v>
      </c>
      <c r="P37" s="65" t="s">
        <v>152</v>
      </c>
      <c r="Q37" s="73" t="s">
        <v>166</v>
      </c>
      <c r="R37" s="64" t="s">
        <v>80</v>
      </c>
      <c r="S37" s="65" t="s">
        <v>152</v>
      </c>
      <c r="T37" s="65" t="s">
        <v>128</v>
      </c>
      <c r="U37" s="66" t="s">
        <v>151</v>
      </c>
      <c r="V37" s="64" t="s">
        <v>135</v>
      </c>
      <c r="W37" s="65" t="s">
        <v>42</v>
      </c>
      <c r="X37" s="65" t="s">
        <v>150</v>
      </c>
      <c r="Y37" s="105" t="s">
        <v>146</v>
      </c>
      <c r="Z37" s="64" t="s">
        <v>128</v>
      </c>
      <c r="AA37" s="65" t="s">
        <v>152</v>
      </c>
      <c r="AB37" s="65" t="s">
        <v>147</v>
      </c>
      <c r="AC37" s="66" t="s">
        <v>120</v>
      </c>
      <c r="AD37" s="64" t="s">
        <v>135</v>
      </c>
      <c r="AE37" s="65" t="s">
        <v>73</v>
      </c>
      <c r="AF37" s="65" t="s">
        <v>140</v>
      </c>
      <c r="AG37" s="73" t="s">
        <v>166</v>
      </c>
      <c r="AH37" s="64" t="s">
        <v>152</v>
      </c>
      <c r="AI37" s="65" t="s">
        <v>142</v>
      </c>
      <c r="AJ37" s="65" t="s">
        <v>140</v>
      </c>
      <c r="AK37" s="66" t="s">
        <v>128</v>
      </c>
      <c r="AL37" s="64" t="s">
        <v>122</v>
      </c>
      <c r="AM37" s="65" t="s">
        <v>114</v>
      </c>
      <c r="AN37" s="65" t="s">
        <v>165</v>
      </c>
      <c r="AO37" s="73" t="s">
        <v>110</v>
      </c>
      <c r="AP37" s="111">
        <v>1</v>
      </c>
      <c r="AQ37" s="111">
        <v>33</v>
      </c>
    </row>
    <row r="38" spans="1:43" ht="16.2" customHeight="1" x14ac:dyDescent="0.15">
      <c r="A38" s="88" t="str">
        <f>HLOOKUP(A37,教师安排!$B$1:$AE$27,ROW($B$3),0)</f>
        <v>蔡春玲</v>
      </c>
      <c r="B38" s="93" t="str">
        <f>IFERROR(VLOOKUP(B37,教师安排!$A:$AE,ROW(B37)/2,FALSE),"")&amp;""</f>
        <v>蔡春玲</v>
      </c>
      <c r="C38" s="64" t="str">
        <f>IFERROR(VLOOKUP(C37,教师安排!$A:$AE,ROW(C37)/2,FALSE),"")&amp;""</f>
        <v>邓亚丽</v>
      </c>
      <c r="D38" s="65" t="str">
        <f>IFERROR(VLOOKUP(D37,教师安排!$A:$AE,ROW(D37)/2,FALSE),"")&amp;""</f>
        <v>钱丽芬</v>
      </c>
      <c r="E38" s="66" t="str">
        <f>IFERROR(VLOOKUP(E37,教师安排!$A:$AE,ROW(E37)/2,FALSE),"")&amp;""</f>
        <v>顾云中</v>
      </c>
      <c r="F38" s="64" t="str">
        <f>IFERROR(VLOOKUP(F37,教师安排!$A:$AE,ROW(F37)/2,FALSE),"")&amp;""</f>
        <v>肖云峰</v>
      </c>
      <c r="G38" s="65" t="str">
        <f>IFERROR(VLOOKUP(G37,教师安排!$A:$AE,ROW(G37)/2,FALSE),"")&amp;""</f>
        <v>孙洪宇</v>
      </c>
      <c r="H38" s="65" t="str">
        <f>IFERROR(VLOOKUP(H37,教师安排!$A:$AE,ROW(H37)/2,FALSE),"")&amp;""</f>
        <v>刘萌</v>
      </c>
      <c r="I38" s="73" t="str">
        <f>IFERROR(VLOOKUP(I37,教师安排!$A:$AE,ROW(I37)/2,FALSE),"")&amp;""</f>
        <v/>
      </c>
      <c r="J38" s="64" t="str">
        <f>IFERROR(VLOOKUP(J37,教师安排!$A:$AE,ROW(J37)/2,FALSE),"")&amp;""</f>
        <v>蔡春玲</v>
      </c>
      <c r="K38" s="65" t="str">
        <f>IFERROR(VLOOKUP(K37,教师安排!$A:$AE,ROW(K37)/2,FALSE),"")&amp;""</f>
        <v>邓亚丽</v>
      </c>
      <c r="L38" s="65" t="str">
        <f>IFERROR(VLOOKUP(L37,教师安排!$A:$AE,ROW(L37)/2,FALSE),"")&amp;""</f>
        <v>顾佳萍</v>
      </c>
      <c r="M38" s="66" t="str">
        <f>IFERROR(VLOOKUP(M37,教师安排!$A:$AE,ROW(M37)/2,FALSE),"")&amp;""</f>
        <v>董金弘</v>
      </c>
      <c r="N38" s="64" t="str">
        <f>IFERROR(VLOOKUP(N37,教师安排!$A:$AE,ROW(N37)/2,FALSE),"")&amp;""</f>
        <v>唐珏</v>
      </c>
      <c r="O38" s="65" t="str">
        <f>IFERROR(VLOOKUP(O37,教师安排!$A:$AE,ROW(O37)/2,FALSE),"")&amp;""</f>
        <v>肖云峰</v>
      </c>
      <c r="P38" s="65" t="str">
        <f>IFERROR(VLOOKUP(P37,教师安排!$A:$AE,ROW(P37)/2,FALSE),"")&amp;""</f>
        <v>钱丽芬</v>
      </c>
      <c r="Q38" s="73" t="str">
        <f>IFERROR(VLOOKUP(Q37,教师安排!$A:$AE,ROW(Q37)/2,FALSE),"")&amp;""</f>
        <v/>
      </c>
      <c r="R38" s="64" t="str">
        <f>IFERROR(VLOOKUP(R37,教师安排!$A:$AE,ROW(R37)/2,FALSE),"")&amp;""</f>
        <v>邓亚丽</v>
      </c>
      <c r="S38" s="65" t="str">
        <f>IFERROR(VLOOKUP(S37,教师安排!$A:$AE,ROW(S37)/2,FALSE),"")&amp;""</f>
        <v>钱丽芬</v>
      </c>
      <c r="T38" s="65" t="str">
        <f>IFERROR(VLOOKUP(T37,教师安排!$A:$AE,ROW(T37)/2,FALSE),"")&amp;""</f>
        <v>蔡春玲</v>
      </c>
      <c r="U38" s="66" t="str">
        <f>IFERROR(VLOOKUP(U37,教师安排!$A:$AE,ROW(U37)/2,FALSE),"")&amp;""</f>
        <v>王玉娟</v>
      </c>
      <c r="V38" s="64" t="str">
        <f>IFERROR(VLOOKUP(V37,教师安排!$A:$AE,ROW(V37)/2,FALSE),"")&amp;""</f>
        <v>董金弘</v>
      </c>
      <c r="W38" s="65" t="str">
        <f>IFERROR(VLOOKUP(W37,教师安排!$A:$AE,ROW(W37)/2,FALSE),"")&amp;""</f>
        <v>蔡春玲</v>
      </c>
      <c r="X38" s="65" t="str">
        <f>IFERROR(VLOOKUP(X37,教师安排!$A:$AE,ROW(X37)/2,FALSE),"")&amp;""</f>
        <v/>
      </c>
      <c r="Y38" s="73" t="str">
        <f>IFERROR(VLOOKUP(Y37,教师安排!$A:$AE,ROW(Y37)/2,FALSE),"")&amp;""</f>
        <v>陈仁年</v>
      </c>
      <c r="Z38" s="64" t="str">
        <f>IFERROR(VLOOKUP(Z37,教师安排!$A:$AE,ROW(Z37)/2,FALSE),"")&amp;""</f>
        <v>蔡春玲</v>
      </c>
      <c r="AA38" s="65" t="str">
        <f>IFERROR(VLOOKUP(AA37,教师安排!$A:$AE,ROW(AA37)/2,FALSE),"")&amp;""</f>
        <v>钱丽芬</v>
      </c>
      <c r="AB38" s="65" t="str">
        <f>IFERROR(VLOOKUP(AB37,教师安排!$A:$AE,ROW(AB37)/2,FALSE),"")&amp;""</f>
        <v>刘萌</v>
      </c>
      <c r="AC38" s="66" t="str">
        <f>IFERROR(VLOOKUP(AC37,教师安排!$A:$AE,ROW(AC37)/2,FALSE),"")&amp;""</f>
        <v>任向华</v>
      </c>
      <c r="AD38" s="64" t="str">
        <f>IFERROR(VLOOKUP(AD37,教师安排!$A:$AE,ROW(AD37)/2,FALSE),"")&amp;""</f>
        <v>董金弘</v>
      </c>
      <c r="AE38" s="65" t="str">
        <f>IFERROR(VLOOKUP(AE37,教师安排!$A:$AE,ROW(AE37)/2,FALSE),"")&amp;""</f>
        <v>顾云中</v>
      </c>
      <c r="AF38" s="65" t="str">
        <f>IFERROR(VLOOKUP(AF37,教师安排!$A:$AE,ROW(AF37)/2,FALSE),"")&amp;""</f>
        <v>邓亚丽</v>
      </c>
      <c r="AG38" s="73" t="str">
        <f>IFERROR(VLOOKUP(AG37,教师安排!$A:$AE,ROW(AG37)/2,FALSE),"")&amp;""</f>
        <v/>
      </c>
      <c r="AH38" s="64" t="str">
        <f>IFERROR(VLOOKUP(AH37,教师安排!$A:$AE,ROW(AH37)/2,FALSE),"")&amp;""</f>
        <v>钱丽芬</v>
      </c>
      <c r="AI38" s="65" t="str">
        <f>IFERROR(VLOOKUP(AI37,教师安排!$A:$AE,ROW(AI37)/2,FALSE),"")&amp;""</f>
        <v>肖云峰</v>
      </c>
      <c r="AJ38" s="65" t="str">
        <f>IFERROR(VLOOKUP(AJ37,教师安排!$A:$AE,ROW(AJ37)/2,FALSE),"")&amp;""</f>
        <v>邓亚丽</v>
      </c>
      <c r="AK38" s="66" t="str">
        <f>IFERROR(VLOOKUP(AK37,教师安排!$A:$AE,ROW(AK37)/2,FALSE),"")&amp;""</f>
        <v>蔡春玲</v>
      </c>
      <c r="AL38" s="64" t="str">
        <f>IFERROR(VLOOKUP(AL37,教师安排!$A:$AE,ROW(AL37)/2,FALSE),"")&amp;""</f>
        <v>孙洪宇</v>
      </c>
      <c r="AM38" s="65" t="str">
        <f>IFERROR(VLOOKUP(AM37,教师安排!$A:$AE,ROW(AM37)/2,FALSE),"")&amp;""</f>
        <v>唐珏</v>
      </c>
      <c r="AN38" s="65" t="str">
        <f>IFERROR(VLOOKUP(AN37,教师安排!$A:$AE,ROW(AN37)/2,FALSE),"")&amp;""</f>
        <v>顾佳萍</v>
      </c>
      <c r="AO38" s="73" t="str">
        <f>IFERROR(VLOOKUP(AO37,教师安排!$A:$AE,ROW(AO37)/2,FALSE),"")&amp;""</f>
        <v/>
      </c>
      <c r="AP38" s="109">
        <v>0</v>
      </c>
      <c r="AQ38" s="109">
        <v>34</v>
      </c>
    </row>
    <row r="39" spans="1:43" ht="16.2" customHeight="1" x14ac:dyDescent="0.15">
      <c r="A39" s="88" t="str">
        <f>INDEX(教师安排!$B$1:$AE$1,ROW(教师安排!A18))</f>
        <v>八8</v>
      </c>
      <c r="B39" s="93" t="s">
        <v>152</v>
      </c>
      <c r="C39" s="64" t="s">
        <v>165</v>
      </c>
      <c r="D39" s="65" t="s">
        <v>128</v>
      </c>
      <c r="E39" s="66" t="s">
        <v>140</v>
      </c>
      <c r="F39" s="64" t="s">
        <v>120</v>
      </c>
      <c r="G39" s="65" t="s">
        <v>142</v>
      </c>
      <c r="H39" s="65" t="s">
        <v>135</v>
      </c>
      <c r="I39" s="73" t="s">
        <v>166</v>
      </c>
      <c r="J39" s="64" t="s">
        <v>128</v>
      </c>
      <c r="K39" s="65" t="s">
        <v>140</v>
      </c>
      <c r="L39" s="65" t="s">
        <v>122</v>
      </c>
      <c r="M39" s="66" t="s">
        <v>114</v>
      </c>
      <c r="N39" s="64" t="s">
        <v>147</v>
      </c>
      <c r="O39" s="65" t="s">
        <v>152</v>
      </c>
      <c r="P39" s="65" t="s">
        <v>151</v>
      </c>
      <c r="Q39" s="73" t="s">
        <v>110</v>
      </c>
      <c r="R39" s="64" t="s">
        <v>140</v>
      </c>
      <c r="S39" s="65" t="s">
        <v>128</v>
      </c>
      <c r="T39" s="65" t="s">
        <v>152</v>
      </c>
      <c r="U39" s="66" t="s">
        <v>142</v>
      </c>
      <c r="V39" s="64" t="s">
        <v>73</v>
      </c>
      <c r="W39" s="65" t="s">
        <v>42</v>
      </c>
      <c r="X39" s="65" t="s">
        <v>150</v>
      </c>
      <c r="Y39" s="105" t="s">
        <v>110</v>
      </c>
      <c r="Z39" s="64" t="s">
        <v>152</v>
      </c>
      <c r="AA39" s="65" t="s">
        <v>128</v>
      </c>
      <c r="AB39" s="65" t="s">
        <v>122</v>
      </c>
      <c r="AC39" s="66" t="s">
        <v>135</v>
      </c>
      <c r="AD39" s="64" t="s">
        <v>114</v>
      </c>
      <c r="AE39" s="65" t="s">
        <v>140</v>
      </c>
      <c r="AF39" s="65" t="s">
        <v>165</v>
      </c>
      <c r="AG39" s="73" t="s">
        <v>146</v>
      </c>
      <c r="AH39" s="64" t="s">
        <v>80</v>
      </c>
      <c r="AI39" s="65" t="s">
        <v>128</v>
      </c>
      <c r="AJ39" s="65" t="s">
        <v>142</v>
      </c>
      <c r="AK39" s="66" t="s">
        <v>152</v>
      </c>
      <c r="AL39" s="64" t="s">
        <v>135</v>
      </c>
      <c r="AM39" s="65" t="s">
        <v>147</v>
      </c>
      <c r="AN39" s="65" t="s">
        <v>73</v>
      </c>
      <c r="AO39" s="73" t="s">
        <v>166</v>
      </c>
      <c r="AP39" s="111">
        <v>1</v>
      </c>
      <c r="AQ39" s="111">
        <v>35</v>
      </c>
    </row>
    <row r="40" spans="1:43" ht="16.2" customHeight="1" x14ac:dyDescent="0.15">
      <c r="A40" s="88" t="str">
        <f>HLOOKUP(A39,教师安排!$B$1:$AE$27,ROW($B$3),0)</f>
        <v>林娟</v>
      </c>
      <c r="B40" s="93" t="str">
        <f>IFERROR(VLOOKUP(B39,教师安排!$A:$AE,ROW(B39)/2,FALSE),"")&amp;""</f>
        <v>黄苏</v>
      </c>
      <c r="C40" s="64" t="str">
        <f>IFERROR(VLOOKUP(C39,教师安排!$A:$AE,ROW(C39)/2,FALSE),"")&amp;""</f>
        <v>仲羚</v>
      </c>
      <c r="D40" s="65" t="str">
        <f>IFERROR(VLOOKUP(D39,教师安排!$A:$AE,ROW(D39)/2,FALSE),"")&amp;""</f>
        <v>严黎明</v>
      </c>
      <c r="E40" s="66" t="str">
        <f>IFERROR(VLOOKUP(E39,教师安排!$A:$AE,ROW(E39)/2,FALSE),"")&amp;""</f>
        <v>林娟</v>
      </c>
      <c r="F40" s="64" t="str">
        <f>IFERROR(VLOOKUP(F39,教师安排!$A:$AE,ROW(F39)/2,FALSE),"")&amp;""</f>
        <v>任向华</v>
      </c>
      <c r="G40" s="65" t="str">
        <f>IFERROR(VLOOKUP(G39,教师安排!$A:$AE,ROW(G39)/2,FALSE),"")&amp;""</f>
        <v>吴昊</v>
      </c>
      <c r="H40" s="65" t="str">
        <f>IFERROR(VLOOKUP(H39,教师安排!$A:$AE,ROW(H39)/2,FALSE),"")&amp;""</f>
        <v>董金弘</v>
      </c>
      <c r="I40" s="73" t="str">
        <f>IFERROR(VLOOKUP(I39,教师安排!$A:$AE,ROW(I39)/2,FALSE),"")&amp;""</f>
        <v/>
      </c>
      <c r="J40" s="64" t="str">
        <f>IFERROR(VLOOKUP(J39,教师安排!$A:$AE,ROW(J39)/2,FALSE),"")&amp;""</f>
        <v>严黎明</v>
      </c>
      <c r="K40" s="65" t="str">
        <f>IFERROR(VLOOKUP(K39,教师安排!$A:$AE,ROW(K39)/2,FALSE),"")&amp;""</f>
        <v>林娟</v>
      </c>
      <c r="L40" s="65" t="str">
        <f>IFERROR(VLOOKUP(L39,教师安排!$A:$AE,ROW(L39)/2,FALSE),"")&amp;""</f>
        <v>孙洪宇</v>
      </c>
      <c r="M40" s="66" t="str">
        <f>IFERROR(VLOOKUP(M39,教师安排!$A:$AE,ROW(M39)/2,FALSE),"")&amp;""</f>
        <v>唐珏</v>
      </c>
      <c r="N40" s="64" t="str">
        <f>IFERROR(VLOOKUP(N39,教师安排!$A:$AE,ROW(N39)/2,FALSE),"")&amp;""</f>
        <v>刘萌</v>
      </c>
      <c r="O40" s="65" t="str">
        <f>IFERROR(VLOOKUP(O39,教师安排!$A:$AE,ROW(O39)/2,FALSE),"")&amp;""</f>
        <v>黄苏</v>
      </c>
      <c r="P40" s="65" t="str">
        <f>IFERROR(VLOOKUP(P39,教师安排!$A:$AE,ROW(P39)/2,FALSE),"")&amp;""</f>
        <v>王玉娟</v>
      </c>
      <c r="Q40" s="73" t="str">
        <f>IFERROR(VLOOKUP(Q39,教师安排!$A:$AE,ROW(Q39)/2,FALSE),"")&amp;""</f>
        <v/>
      </c>
      <c r="R40" s="64" t="str">
        <f>IFERROR(VLOOKUP(R39,教师安排!$A:$AE,ROW(R39)/2,FALSE),"")&amp;""</f>
        <v>林娟</v>
      </c>
      <c r="S40" s="65" t="str">
        <f>IFERROR(VLOOKUP(S39,教师安排!$A:$AE,ROW(S39)/2,FALSE),"")&amp;""</f>
        <v>严黎明</v>
      </c>
      <c r="T40" s="65" t="str">
        <f>IFERROR(VLOOKUP(T39,教师安排!$A:$AE,ROW(T39)/2,FALSE),"")&amp;""</f>
        <v>黄苏</v>
      </c>
      <c r="U40" s="66" t="str">
        <f>IFERROR(VLOOKUP(U39,教师安排!$A:$AE,ROW(U39)/2,FALSE),"")&amp;""</f>
        <v>吴昊</v>
      </c>
      <c r="V40" s="64" t="str">
        <f>IFERROR(VLOOKUP(V39,教师安排!$A:$AE,ROW(V39)/2,FALSE),"")&amp;""</f>
        <v>顾云中</v>
      </c>
      <c r="W40" s="65" t="str">
        <f>IFERROR(VLOOKUP(W39,教师安排!$A:$AE,ROW(W39)/2,FALSE),"")&amp;""</f>
        <v>林娟</v>
      </c>
      <c r="X40" s="65" t="str">
        <f>IFERROR(VLOOKUP(X39,教师安排!$A:$AE,ROW(X39)/2,FALSE),"")&amp;""</f>
        <v/>
      </c>
      <c r="Y40" s="73" t="str">
        <f>IFERROR(VLOOKUP(Y39,教师安排!$A:$AE,ROW(Y39)/2,FALSE),"")&amp;""</f>
        <v/>
      </c>
      <c r="Z40" s="64" t="str">
        <f>IFERROR(VLOOKUP(Z39,教师安排!$A:$AE,ROW(Z39)/2,FALSE),"")&amp;""</f>
        <v>黄苏</v>
      </c>
      <c r="AA40" s="65" t="str">
        <f>IFERROR(VLOOKUP(AA39,教师安排!$A:$AE,ROW(AA39)/2,FALSE),"")&amp;""</f>
        <v>严黎明</v>
      </c>
      <c r="AB40" s="65" t="str">
        <f>IFERROR(VLOOKUP(AB39,教师安排!$A:$AE,ROW(AB39)/2,FALSE),"")&amp;""</f>
        <v>孙洪宇</v>
      </c>
      <c r="AC40" s="66" t="str">
        <f>IFERROR(VLOOKUP(AC39,教师安排!$A:$AE,ROW(AC39)/2,FALSE),"")&amp;""</f>
        <v>董金弘</v>
      </c>
      <c r="AD40" s="64" t="str">
        <f>IFERROR(VLOOKUP(AD39,教师安排!$A:$AE,ROW(AD39)/2,FALSE),"")&amp;""</f>
        <v>唐珏</v>
      </c>
      <c r="AE40" s="65" t="str">
        <f>IFERROR(VLOOKUP(AE39,教师安排!$A:$AE,ROW(AE39)/2,FALSE),"")&amp;""</f>
        <v>林娟</v>
      </c>
      <c r="AF40" s="65" t="str">
        <f>IFERROR(VLOOKUP(AF39,教师安排!$A:$AE,ROW(AF39)/2,FALSE),"")&amp;""</f>
        <v>仲羚</v>
      </c>
      <c r="AG40" s="73" t="str">
        <f>IFERROR(VLOOKUP(AG39,教师安排!$A:$AE,ROW(AG39)/2,FALSE),"")&amp;""</f>
        <v>陈仁年</v>
      </c>
      <c r="AH40" s="64" t="str">
        <f>IFERROR(VLOOKUP(AH39,教师安排!$A:$AE,ROW(AH39)/2,FALSE),"")&amp;""</f>
        <v>林娟</v>
      </c>
      <c r="AI40" s="65" t="str">
        <f>IFERROR(VLOOKUP(AI39,教师安排!$A:$AE,ROW(AI39)/2,FALSE),"")&amp;""</f>
        <v>严黎明</v>
      </c>
      <c r="AJ40" s="65" t="str">
        <f>IFERROR(VLOOKUP(AJ39,教师安排!$A:$AE,ROW(AJ39)/2,FALSE),"")&amp;""</f>
        <v>吴昊</v>
      </c>
      <c r="AK40" s="66" t="str">
        <f>IFERROR(VLOOKUP(AK39,教师安排!$A:$AE,ROW(AK39)/2,FALSE),"")&amp;""</f>
        <v>黄苏</v>
      </c>
      <c r="AL40" s="64" t="str">
        <f>IFERROR(VLOOKUP(AL39,教师安排!$A:$AE,ROW(AL39)/2,FALSE),"")&amp;""</f>
        <v>董金弘</v>
      </c>
      <c r="AM40" s="65" t="str">
        <f>IFERROR(VLOOKUP(AM39,教师安排!$A:$AE,ROW(AM39)/2,FALSE),"")&amp;""</f>
        <v>刘萌</v>
      </c>
      <c r="AN40" s="65" t="str">
        <f>IFERROR(VLOOKUP(AN39,教师安排!$A:$AE,ROW(AN39)/2,FALSE),"")&amp;""</f>
        <v>顾云中</v>
      </c>
      <c r="AO40" s="73" t="str">
        <f>IFERROR(VLOOKUP(AO39,教师安排!$A:$AE,ROW(AO39)/2,FALSE),"")&amp;""</f>
        <v/>
      </c>
      <c r="AP40" s="109">
        <v>0</v>
      </c>
      <c r="AQ40" s="109">
        <v>36</v>
      </c>
    </row>
    <row r="41" spans="1:43" ht="16.2" customHeight="1" x14ac:dyDescent="0.15">
      <c r="A41" s="88" t="str">
        <f>INDEX(教师安排!$B$1:$AE$1,ROW(教师安排!A19))</f>
        <v>八9</v>
      </c>
      <c r="B41" s="93" t="s">
        <v>128</v>
      </c>
      <c r="C41" s="64" t="s">
        <v>140</v>
      </c>
      <c r="D41" s="65" t="s">
        <v>122</v>
      </c>
      <c r="E41" s="66" t="s">
        <v>114</v>
      </c>
      <c r="F41" s="64" t="s">
        <v>147</v>
      </c>
      <c r="G41" s="65" t="s">
        <v>142</v>
      </c>
      <c r="H41" s="65" t="s">
        <v>152</v>
      </c>
      <c r="I41" s="73" t="s">
        <v>110</v>
      </c>
      <c r="J41" s="64" t="s">
        <v>128</v>
      </c>
      <c r="K41" s="65" t="s">
        <v>152</v>
      </c>
      <c r="L41" s="65" t="s">
        <v>120</v>
      </c>
      <c r="M41" s="66" t="s">
        <v>80</v>
      </c>
      <c r="N41" s="64" t="s">
        <v>135</v>
      </c>
      <c r="O41" s="65" t="s">
        <v>165</v>
      </c>
      <c r="P41" s="65" t="s">
        <v>73</v>
      </c>
      <c r="Q41" s="73" t="s">
        <v>146</v>
      </c>
      <c r="R41" s="64" t="s">
        <v>152</v>
      </c>
      <c r="S41" s="65" t="s">
        <v>140</v>
      </c>
      <c r="T41" s="65" t="s">
        <v>147</v>
      </c>
      <c r="U41" s="66" t="s">
        <v>128</v>
      </c>
      <c r="V41" s="64" t="s">
        <v>165</v>
      </c>
      <c r="W41" s="65" t="s">
        <v>42</v>
      </c>
      <c r="X41" s="65" t="s">
        <v>150</v>
      </c>
      <c r="Y41" s="105" t="s">
        <v>110</v>
      </c>
      <c r="Z41" s="64" t="s">
        <v>128</v>
      </c>
      <c r="AA41" s="65" t="s">
        <v>152</v>
      </c>
      <c r="AB41" s="65" t="s">
        <v>142</v>
      </c>
      <c r="AC41" s="66" t="s">
        <v>122</v>
      </c>
      <c r="AD41" s="64" t="s">
        <v>140</v>
      </c>
      <c r="AE41" s="65" t="s">
        <v>151</v>
      </c>
      <c r="AF41" s="65" t="s">
        <v>135</v>
      </c>
      <c r="AG41" s="73" t="s">
        <v>166</v>
      </c>
      <c r="AH41" s="64" t="s">
        <v>128</v>
      </c>
      <c r="AI41" s="65" t="s">
        <v>140</v>
      </c>
      <c r="AJ41" s="65" t="s">
        <v>114</v>
      </c>
      <c r="AK41" s="66" t="s">
        <v>73</v>
      </c>
      <c r="AL41" s="64" t="s">
        <v>142</v>
      </c>
      <c r="AM41" s="65" t="s">
        <v>152</v>
      </c>
      <c r="AN41" s="65" t="s">
        <v>135</v>
      </c>
      <c r="AO41" s="73" t="s">
        <v>166</v>
      </c>
      <c r="AP41" s="111">
        <v>1</v>
      </c>
      <c r="AQ41" s="111">
        <v>37</v>
      </c>
    </row>
    <row r="42" spans="1:43" ht="16.2" customHeight="1" x14ac:dyDescent="0.15">
      <c r="A42" s="88" t="str">
        <f>HLOOKUP(A41,教师安排!$B$1:$AE$27,ROW($B$3),0)</f>
        <v>华明琴</v>
      </c>
      <c r="B42" s="93" t="str">
        <f>IFERROR(VLOOKUP(B41,教师安排!$A:$AE,ROW(B41)/2,FALSE),"")&amp;""</f>
        <v>景建峰</v>
      </c>
      <c r="C42" s="64" t="str">
        <f>IFERROR(VLOOKUP(C41,教师安排!$A:$AE,ROW(C41)/2,FALSE),"")&amp;""</f>
        <v>贾莲蔚</v>
      </c>
      <c r="D42" s="65" t="str">
        <f>IFERROR(VLOOKUP(D41,教师安排!$A:$AE,ROW(D41)/2,FALSE),"")&amp;""</f>
        <v>孙洪宇</v>
      </c>
      <c r="E42" s="66" t="str">
        <f>IFERROR(VLOOKUP(E41,教师安排!$A:$AE,ROW(E41)/2,FALSE),"")&amp;""</f>
        <v>刘永明</v>
      </c>
      <c r="F42" s="64" t="str">
        <f>IFERROR(VLOOKUP(F41,教师安排!$A:$AE,ROW(F41)/2,FALSE),"")&amp;""</f>
        <v>刘萌</v>
      </c>
      <c r="G42" s="65" t="str">
        <f>IFERROR(VLOOKUP(G41,教师安排!$A:$AE,ROW(G41)/2,FALSE),"")&amp;""</f>
        <v>肖云峰</v>
      </c>
      <c r="H42" s="65" t="str">
        <f>IFERROR(VLOOKUP(H41,教师安排!$A:$AE,ROW(H41)/2,FALSE),"")&amp;""</f>
        <v>华明琴</v>
      </c>
      <c r="I42" s="73" t="str">
        <f>IFERROR(VLOOKUP(I41,教师安排!$A:$AE,ROW(I41)/2,FALSE),"")&amp;""</f>
        <v/>
      </c>
      <c r="J42" s="64" t="str">
        <f>IFERROR(VLOOKUP(J41,教师安排!$A:$AE,ROW(J41)/2,FALSE),"")&amp;""</f>
        <v>景建峰</v>
      </c>
      <c r="K42" s="65" t="str">
        <f>IFERROR(VLOOKUP(K41,教师安排!$A:$AE,ROW(K41)/2,FALSE),"")&amp;""</f>
        <v>华明琴</v>
      </c>
      <c r="L42" s="65" t="str">
        <f>IFERROR(VLOOKUP(L41,教师安排!$A:$AE,ROW(L41)/2,FALSE),"")&amp;""</f>
        <v>任向华</v>
      </c>
      <c r="M42" s="66" t="str">
        <f>IFERROR(VLOOKUP(M41,教师安排!$A:$AE,ROW(M41)/2,FALSE),"")&amp;""</f>
        <v>贾莲蔚</v>
      </c>
      <c r="N42" s="64" t="str">
        <f>IFERROR(VLOOKUP(N41,教师安排!$A:$AE,ROW(N41)/2,FALSE),"")&amp;""</f>
        <v>董金弘</v>
      </c>
      <c r="O42" s="65" t="str">
        <f>IFERROR(VLOOKUP(O41,教师安排!$A:$AE,ROW(O41)/2,FALSE),"")&amp;""</f>
        <v>周小莉</v>
      </c>
      <c r="P42" s="65" t="str">
        <f>IFERROR(VLOOKUP(P41,教师安排!$A:$AE,ROW(P41)/2,FALSE),"")&amp;""</f>
        <v>顾云中</v>
      </c>
      <c r="Q42" s="73" t="str">
        <f>IFERROR(VLOOKUP(Q41,教师安排!$A:$AE,ROW(Q41)/2,FALSE),"")&amp;""</f>
        <v>陈仁年</v>
      </c>
      <c r="R42" s="64" t="str">
        <f>IFERROR(VLOOKUP(R41,教师安排!$A:$AE,ROW(R41)/2,FALSE),"")&amp;""</f>
        <v>华明琴</v>
      </c>
      <c r="S42" s="65" t="str">
        <f>IFERROR(VLOOKUP(S41,教师安排!$A:$AE,ROW(S41)/2,FALSE),"")&amp;""</f>
        <v>贾莲蔚</v>
      </c>
      <c r="T42" s="65" t="str">
        <f>IFERROR(VLOOKUP(T41,教师安排!$A:$AE,ROW(T41)/2,FALSE),"")&amp;""</f>
        <v>刘萌</v>
      </c>
      <c r="U42" s="66" t="str">
        <f>IFERROR(VLOOKUP(U41,教师安排!$A:$AE,ROW(U41)/2,FALSE),"")&amp;""</f>
        <v>景建峰</v>
      </c>
      <c r="V42" s="64" t="str">
        <f>IFERROR(VLOOKUP(V41,教师安排!$A:$AE,ROW(V41)/2,FALSE),"")&amp;""</f>
        <v>周小莉</v>
      </c>
      <c r="W42" s="65" t="str">
        <f>IFERROR(VLOOKUP(W41,教师安排!$A:$AE,ROW(W41)/2,FALSE),"")&amp;""</f>
        <v>华明琴</v>
      </c>
      <c r="X42" s="65" t="str">
        <f>IFERROR(VLOOKUP(X41,教师安排!$A:$AE,ROW(X41)/2,FALSE),"")&amp;""</f>
        <v/>
      </c>
      <c r="Y42" s="73" t="str">
        <f>IFERROR(VLOOKUP(Y41,教师安排!$A:$AE,ROW(Y41)/2,FALSE),"")&amp;""</f>
        <v/>
      </c>
      <c r="Z42" s="64" t="str">
        <f>IFERROR(VLOOKUP(Z41,教师安排!$A:$AE,ROW(Z41)/2,FALSE),"")&amp;""</f>
        <v>景建峰</v>
      </c>
      <c r="AA42" s="65" t="str">
        <f>IFERROR(VLOOKUP(AA41,教师安排!$A:$AE,ROW(AA41)/2,FALSE),"")&amp;""</f>
        <v>华明琴</v>
      </c>
      <c r="AB42" s="65" t="str">
        <f>IFERROR(VLOOKUP(AB41,教师安排!$A:$AE,ROW(AB41)/2,FALSE),"")&amp;""</f>
        <v>肖云峰</v>
      </c>
      <c r="AC42" s="66" t="str">
        <f>IFERROR(VLOOKUP(AC41,教师安排!$A:$AE,ROW(AC41)/2,FALSE),"")&amp;""</f>
        <v>孙洪宇</v>
      </c>
      <c r="AD42" s="64" t="str">
        <f>IFERROR(VLOOKUP(AD41,教师安排!$A:$AE,ROW(AD41)/2,FALSE),"")&amp;""</f>
        <v>贾莲蔚</v>
      </c>
      <c r="AE42" s="65" t="str">
        <f>IFERROR(VLOOKUP(AE41,教师安排!$A:$AE,ROW(AE41)/2,FALSE),"")&amp;""</f>
        <v>王玉娟</v>
      </c>
      <c r="AF42" s="65" t="str">
        <f>IFERROR(VLOOKUP(AF41,教师安排!$A:$AE,ROW(AF41)/2,FALSE),"")&amp;""</f>
        <v>董金弘</v>
      </c>
      <c r="AG42" s="73" t="str">
        <f>IFERROR(VLOOKUP(AG41,教师安排!$A:$AE,ROW(AG41)/2,FALSE),"")&amp;""</f>
        <v/>
      </c>
      <c r="AH42" s="64" t="str">
        <f>IFERROR(VLOOKUP(AH41,教师安排!$A:$AE,ROW(AH41)/2,FALSE),"")&amp;""</f>
        <v>景建峰</v>
      </c>
      <c r="AI42" s="65" t="str">
        <f>IFERROR(VLOOKUP(AI41,教师安排!$A:$AE,ROW(AI41)/2,FALSE),"")&amp;""</f>
        <v>贾莲蔚</v>
      </c>
      <c r="AJ42" s="65" t="str">
        <f>IFERROR(VLOOKUP(AJ41,教师安排!$A:$AE,ROW(AJ41)/2,FALSE),"")&amp;""</f>
        <v>刘永明</v>
      </c>
      <c r="AK42" s="66" t="str">
        <f>IFERROR(VLOOKUP(AK41,教师安排!$A:$AE,ROW(AK41)/2,FALSE),"")&amp;""</f>
        <v>顾云中</v>
      </c>
      <c r="AL42" s="64" t="str">
        <f>IFERROR(VLOOKUP(AL41,教师安排!$A:$AE,ROW(AL41)/2,FALSE),"")&amp;""</f>
        <v>肖云峰</v>
      </c>
      <c r="AM42" s="65" t="str">
        <f>IFERROR(VLOOKUP(AM41,教师安排!$A:$AE,ROW(AM41)/2,FALSE),"")&amp;""</f>
        <v>华明琴</v>
      </c>
      <c r="AN42" s="65" t="str">
        <f>IFERROR(VLOOKUP(AN41,教师安排!$A:$AE,ROW(AN41)/2,FALSE),"")&amp;""</f>
        <v>董金弘</v>
      </c>
      <c r="AO42" s="73" t="str">
        <f>IFERROR(VLOOKUP(AO41,教师安排!$A:$AE,ROW(AO41)/2,FALSE),"")&amp;""</f>
        <v/>
      </c>
      <c r="AP42" s="109">
        <v>0</v>
      </c>
      <c r="AQ42" s="109">
        <v>38</v>
      </c>
    </row>
    <row r="43" spans="1:43" ht="16.2" customHeight="1" x14ac:dyDescent="0.15">
      <c r="A43" s="88" t="str">
        <f>INDEX(教师安排!$B$1:$AE$1,ROW(教师安排!A20))</f>
        <v>九1</v>
      </c>
      <c r="B43" s="93" t="s">
        <v>102</v>
      </c>
      <c r="C43" s="64" t="s">
        <v>128</v>
      </c>
      <c r="D43" s="65" t="s">
        <v>165</v>
      </c>
      <c r="E43" s="66" t="s">
        <v>169</v>
      </c>
      <c r="F43" s="64" t="s">
        <v>135</v>
      </c>
      <c r="G43" s="65" t="s">
        <v>140</v>
      </c>
      <c r="H43" s="65" t="s">
        <v>152</v>
      </c>
      <c r="I43" s="73" t="s">
        <v>166</v>
      </c>
      <c r="J43" s="64" t="s">
        <v>152</v>
      </c>
      <c r="K43" s="65" t="s">
        <v>140</v>
      </c>
      <c r="L43" s="65" t="s">
        <v>128</v>
      </c>
      <c r="M43" s="66" t="s">
        <v>120</v>
      </c>
      <c r="N43" s="64" t="s">
        <v>102</v>
      </c>
      <c r="O43" s="65" t="s">
        <v>142</v>
      </c>
      <c r="P43" s="65" t="s">
        <v>135</v>
      </c>
      <c r="Q43" s="73" t="s">
        <v>102</v>
      </c>
      <c r="R43" s="64" t="s">
        <v>152</v>
      </c>
      <c r="S43" s="65" t="s">
        <v>128</v>
      </c>
      <c r="T43" s="65" t="s">
        <v>102</v>
      </c>
      <c r="U43" s="66" t="s">
        <v>80</v>
      </c>
      <c r="V43" s="64" t="s">
        <v>142</v>
      </c>
      <c r="W43" s="65" t="s">
        <v>42</v>
      </c>
      <c r="X43" s="65" t="s">
        <v>165</v>
      </c>
      <c r="Y43" s="105" t="s">
        <v>110</v>
      </c>
      <c r="Z43" s="64" t="s">
        <v>114</v>
      </c>
      <c r="AA43" s="65" t="s">
        <v>140</v>
      </c>
      <c r="AB43" s="65" t="s">
        <v>152</v>
      </c>
      <c r="AC43" s="66" t="s">
        <v>128</v>
      </c>
      <c r="AD43" s="64" t="s">
        <v>151</v>
      </c>
      <c r="AE43" s="65" t="s">
        <v>102</v>
      </c>
      <c r="AF43" s="65" t="s">
        <v>92</v>
      </c>
      <c r="AG43" s="73" t="s">
        <v>110</v>
      </c>
      <c r="AH43" s="64" t="s">
        <v>140</v>
      </c>
      <c r="AI43" s="65" t="s">
        <v>142</v>
      </c>
      <c r="AJ43" s="65" t="s">
        <v>128</v>
      </c>
      <c r="AK43" s="66" t="s">
        <v>170</v>
      </c>
      <c r="AL43" s="64" t="s">
        <v>135</v>
      </c>
      <c r="AM43" s="65" t="s">
        <v>114</v>
      </c>
      <c r="AN43" s="65" t="s">
        <v>152</v>
      </c>
      <c r="AO43" s="73" t="s">
        <v>114</v>
      </c>
      <c r="AP43" s="111">
        <v>1</v>
      </c>
      <c r="AQ43" s="111">
        <v>39</v>
      </c>
    </row>
    <row r="44" spans="1:43" ht="16.2" customHeight="1" x14ac:dyDescent="0.15">
      <c r="A44" s="88" t="str">
        <f>HLOOKUP(A43,教师安排!$B$1:$AE$27,ROW($B$3),0)</f>
        <v>史琴琴</v>
      </c>
      <c r="B44" s="93" t="str">
        <f>IFERROR(VLOOKUP(B43,教师安排!$A:$AE,ROW(B43)/2,FALSE),"")&amp;""</f>
        <v>任俊平</v>
      </c>
      <c r="C44" s="64" t="str">
        <f>IFERROR(VLOOKUP(C43,教师安排!$A:$AE,ROW(C43)/2,FALSE),"")&amp;""</f>
        <v>金菊</v>
      </c>
      <c r="D44" s="65" t="str">
        <f>IFERROR(VLOOKUP(D43,教师安排!$A:$AE,ROW(D43)/2,FALSE),"")&amp;""</f>
        <v>毛晓玲</v>
      </c>
      <c r="E44" s="66" t="str">
        <f>IFERROR(VLOOKUP(E43,教师安排!$A:$AE,ROW(E43)/2,FALSE),"")&amp;""</f>
        <v>邵宏</v>
      </c>
      <c r="F44" s="64" t="str">
        <f>IFERROR(VLOOKUP(F43,教师安排!$A:$AE,ROW(F43)/2,FALSE),"")&amp;""</f>
        <v>陈艳雯</v>
      </c>
      <c r="G44" s="65" t="str">
        <f>IFERROR(VLOOKUP(G43,教师安排!$A:$AE,ROW(G43)/2,FALSE),"")&amp;""</f>
        <v>华丽</v>
      </c>
      <c r="H44" s="65" t="str">
        <f>IFERROR(VLOOKUP(H43,教师安排!$A:$AE,ROW(H43)/2,FALSE),"")&amp;""</f>
        <v>屠建林</v>
      </c>
      <c r="I44" s="73" t="str">
        <f>IFERROR(VLOOKUP(I43,教师安排!$A:$AE,ROW(I43)/2,FALSE),"")&amp;""</f>
        <v/>
      </c>
      <c r="J44" s="64" t="str">
        <f>IFERROR(VLOOKUP(J43,教师安排!$A:$AE,ROW(J43)/2,FALSE),"")&amp;""</f>
        <v>屠建林</v>
      </c>
      <c r="K44" s="65" t="str">
        <f>IFERROR(VLOOKUP(K43,教师安排!$A:$AE,ROW(K43)/2,FALSE),"")&amp;""</f>
        <v>华丽</v>
      </c>
      <c r="L44" s="65" t="str">
        <f>IFERROR(VLOOKUP(L43,教师安排!$A:$AE,ROW(L43)/2,FALSE),"")&amp;""</f>
        <v>金菊</v>
      </c>
      <c r="M44" s="66" t="str">
        <f>IFERROR(VLOOKUP(M43,教师安排!$A:$AE,ROW(M43)/2,FALSE),"")&amp;""</f>
        <v>季艳</v>
      </c>
      <c r="N44" s="64" t="str">
        <f>IFERROR(VLOOKUP(N43,教师安排!$A:$AE,ROW(N43)/2,FALSE),"")&amp;""</f>
        <v>任俊平</v>
      </c>
      <c r="O44" s="65" t="str">
        <f>IFERROR(VLOOKUP(O43,教师安排!$A:$AE,ROW(O43)/2,FALSE),"")&amp;""</f>
        <v>邵宏</v>
      </c>
      <c r="P44" s="65" t="str">
        <f>IFERROR(VLOOKUP(P43,教师安排!$A:$AE,ROW(P43)/2,FALSE),"")&amp;""</f>
        <v>陈艳雯</v>
      </c>
      <c r="Q44" s="73" t="str">
        <f>IFERROR(VLOOKUP(Q43,教师安排!$A:$AE,ROW(Q43)/2,FALSE),"")&amp;""</f>
        <v>任俊平</v>
      </c>
      <c r="R44" s="64" t="str">
        <f>IFERROR(VLOOKUP(R43,教师安排!$A:$AE,ROW(R43)/2,FALSE),"")&amp;""</f>
        <v>屠建林</v>
      </c>
      <c r="S44" s="65" t="str">
        <f>IFERROR(VLOOKUP(S43,教师安排!$A:$AE,ROW(S43)/2,FALSE),"")&amp;""</f>
        <v>金菊</v>
      </c>
      <c r="T44" s="65" t="str">
        <f>IFERROR(VLOOKUP(T43,教师安排!$A:$AE,ROW(T43)/2,FALSE),"")&amp;""</f>
        <v>任俊平</v>
      </c>
      <c r="U44" s="66" t="str">
        <f>IFERROR(VLOOKUP(U43,教师安排!$A:$AE,ROW(U43)/2,FALSE),"")&amp;""</f>
        <v>华丽</v>
      </c>
      <c r="V44" s="64" t="str">
        <f>IFERROR(VLOOKUP(V43,教师安排!$A:$AE,ROW(V43)/2,FALSE),"")&amp;""</f>
        <v>邵宏</v>
      </c>
      <c r="W44" s="65" t="str">
        <f>IFERROR(VLOOKUP(W43,教师安排!$A:$AE,ROW(W43)/2,FALSE),"")&amp;""</f>
        <v>史琴琴</v>
      </c>
      <c r="X44" s="65" t="str">
        <f>IFERROR(VLOOKUP(X43,教师安排!$A:$AE,ROW(X43)/2,FALSE),"")&amp;""</f>
        <v>毛晓玲</v>
      </c>
      <c r="Y44" s="73" t="str">
        <f>IFERROR(VLOOKUP(Y43,教师安排!$A:$AE,ROW(Y43)/2,FALSE),"")&amp;""</f>
        <v/>
      </c>
      <c r="Z44" s="64" t="str">
        <f>IFERROR(VLOOKUP(Z43,教师安排!$A:$AE,ROW(Z43)/2,FALSE),"")&amp;""</f>
        <v>史琴琴</v>
      </c>
      <c r="AA44" s="65" t="str">
        <f>IFERROR(VLOOKUP(AA43,教师安排!$A:$AE,ROW(AA43)/2,FALSE),"")&amp;""</f>
        <v>华丽</v>
      </c>
      <c r="AB44" s="65" t="str">
        <f>IFERROR(VLOOKUP(AB43,教师安排!$A:$AE,ROW(AB43)/2,FALSE),"")&amp;""</f>
        <v>屠建林</v>
      </c>
      <c r="AC44" s="66" t="str">
        <f>IFERROR(VLOOKUP(AC43,教师安排!$A:$AE,ROW(AC43)/2,FALSE),"")&amp;""</f>
        <v>金菊</v>
      </c>
      <c r="AD44" s="64" t="str">
        <f>IFERROR(VLOOKUP(AD43,教师安排!$A:$AE,ROW(AD43)/2,FALSE),"")&amp;""</f>
        <v>李莎莎</v>
      </c>
      <c r="AE44" s="65" t="str">
        <f>IFERROR(VLOOKUP(AE43,教师安排!$A:$AE,ROW(AE43)/2,FALSE),"")&amp;""</f>
        <v>任俊平</v>
      </c>
      <c r="AF44" s="65" t="str">
        <f>IFERROR(VLOOKUP(AF43,教师安排!$A:$AE,ROW(AF43)/2,FALSE),"")&amp;""</f>
        <v>毛晓玲</v>
      </c>
      <c r="AG44" s="73" t="str">
        <f>IFERROR(VLOOKUP(AG43,教师安排!$A:$AE,ROW(AG43)/2,FALSE),"")&amp;""</f>
        <v/>
      </c>
      <c r="AH44" s="64" t="str">
        <f>IFERROR(VLOOKUP(AH43,教师安排!$A:$AE,ROW(AH43)/2,FALSE),"")&amp;""</f>
        <v>华丽</v>
      </c>
      <c r="AI44" s="65" t="str">
        <f>IFERROR(VLOOKUP(AI43,教师安排!$A:$AE,ROW(AI43)/2,FALSE),"")&amp;""</f>
        <v>邵宏</v>
      </c>
      <c r="AJ44" s="65" t="str">
        <f>IFERROR(VLOOKUP(AJ43,教师安排!$A:$AE,ROW(AJ43)/2,FALSE),"")&amp;""</f>
        <v>金菊</v>
      </c>
      <c r="AK44" s="66" t="str">
        <f>IFERROR(VLOOKUP(AK43,教师安排!$A:$AE,ROW(AK43)/2,FALSE),"")&amp;""</f>
        <v>任俊平</v>
      </c>
      <c r="AL44" s="64" t="str">
        <f>IFERROR(VLOOKUP(AL43,教师安排!$A:$AE,ROW(AL43)/2,FALSE),"")&amp;""</f>
        <v>陈艳雯</v>
      </c>
      <c r="AM44" s="65" t="str">
        <f>IFERROR(VLOOKUP(AM43,教师安排!$A:$AE,ROW(AM43)/2,FALSE),"")&amp;""</f>
        <v>史琴琴</v>
      </c>
      <c r="AN44" s="65" t="str">
        <f>IFERROR(VLOOKUP(AN43,教师安排!$A:$AE,ROW(AN43)/2,FALSE),"")&amp;""</f>
        <v>屠建林</v>
      </c>
      <c r="AO44" s="73" t="str">
        <f>IFERROR(VLOOKUP(AO43,教师安排!$A:$AE,ROW(AO43)/2,FALSE),"")&amp;""</f>
        <v>史琴琴</v>
      </c>
      <c r="AP44" s="109">
        <v>0</v>
      </c>
      <c r="AQ44" s="109">
        <v>40</v>
      </c>
    </row>
    <row r="45" spans="1:43" ht="16.2" customHeight="1" x14ac:dyDescent="0.15">
      <c r="A45" s="88" t="str">
        <f>INDEX(教师安排!$B$1:$AE$1,ROW(教师安排!A21))</f>
        <v>九2</v>
      </c>
      <c r="B45" s="93" t="s">
        <v>142</v>
      </c>
      <c r="C45" s="64" t="s">
        <v>152</v>
      </c>
      <c r="D45" s="65" t="s">
        <v>128</v>
      </c>
      <c r="E45" s="66" t="s">
        <v>92</v>
      </c>
      <c r="F45" s="64" t="s">
        <v>102</v>
      </c>
      <c r="G45" s="65" t="s">
        <v>114</v>
      </c>
      <c r="H45" s="65" t="s">
        <v>80</v>
      </c>
      <c r="I45" s="73" t="s">
        <v>110</v>
      </c>
      <c r="J45" s="64" t="s">
        <v>142</v>
      </c>
      <c r="K45" s="65" t="s">
        <v>102</v>
      </c>
      <c r="L45" s="65" t="s">
        <v>152</v>
      </c>
      <c r="M45" s="66" t="s">
        <v>128</v>
      </c>
      <c r="N45" s="64" t="s">
        <v>135</v>
      </c>
      <c r="O45" s="65" t="s">
        <v>140</v>
      </c>
      <c r="P45" s="65" t="s">
        <v>151</v>
      </c>
      <c r="Q45" s="73" t="s">
        <v>166</v>
      </c>
      <c r="R45" s="64" t="s">
        <v>170</v>
      </c>
      <c r="S45" s="65" t="s">
        <v>140</v>
      </c>
      <c r="T45" s="65" t="s">
        <v>128</v>
      </c>
      <c r="U45" s="66" t="s">
        <v>120</v>
      </c>
      <c r="V45" s="64" t="s">
        <v>142</v>
      </c>
      <c r="W45" s="65" t="s">
        <v>42</v>
      </c>
      <c r="X45" s="65" t="s">
        <v>152</v>
      </c>
      <c r="Y45" s="105" t="s">
        <v>110</v>
      </c>
      <c r="Z45" s="64" t="s">
        <v>128</v>
      </c>
      <c r="AA45" s="65" t="s">
        <v>152</v>
      </c>
      <c r="AB45" s="65" t="s">
        <v>165</v>
      </c>
      <c r="AC45" s="66" t="s">
        <v>114</v>
      </c>
      <c r="AD45" s="64" t="s">
        <v>135</v>
      </c>
      <c r="AE45" s="65" t="s">
        <v>102</v>
      </c>
      <c r="AF45" s="65" t="s">
        <v>140</v>
      </c>
      <c r="AG45" s="73" t="s">
        <v>102</v>
      </c>
      <c r="AH45" s="64" t="s">
        <v>128</v>
      </c>
      <c r="AI45" s="65" t="s">
        <v>140</v>
      </c>
      <c r="AJ45" s="65" t="s">
        <v>135</v>
      </c>
      <c r="AK45" s="66" t="s">
        <v>102</v>
      </c>
      <c r="AL45" s="64" t="s">
        <v>152</v>
      </c>
      <c r="AM45" s="65" t="s">
        <v>165</v>
      </c>
      <c r="AN45" s="65" t="s">
        <v>169</v>
      </c>
      <c r="AO45" s="73" t="s">
        <v>114</v>
      </c>
      <c r="AP45" s="111">
        <v>1</v>
      </c>
      <c r="AQ45" s="111">
        <v>41</v>
      </c>
    </row>
    <row r="46" spans="1:43" ht="16.2" customHeight="1" x14ac:dyDescent="0.15">
      <c r="A46" s="88" t="str">
        <f>HLOOKUP(A45,教师安排!$B$1:$AE$27,ROW($B$3),0)</f>
        <v>司晓玉</v>
      </c>
      <c r="B46" s="93" t="str">
        <f>IFERROR(VLOOKUP(B45,教师安排!$A:$AE,ROW(B45)/2,FALSE),"")&amp;""</f>
        <v>庞涛</v>
      </c>
      <c r="C46" s="64" t="str">
        <f>IFERROR(VLOOKUP(C45,教师安排!$A:$AE,ROW(C45)/2,FALSE),"")&amp;""</f>
        <v>司晓玉</v>
      </c>
      <c r="D46" s="65" t="str">
        <f>IFERROR(VLOOKUP(D45,教师安排!$A:$AE,ROW(D45)/2,FALSE),"")&amp;""</f>
        <v>金菊</v>
      </c>
      <c r="E46" s="66" t="str">
        <f>IFERROR(VLOOKUP(E45,教师安排!$A:$AE,ROW(E45)/2,FALSE),"")&amp;""</f>
        <v>毛晓玲</v>
      </c>
      <c r="F46" s="64" t="str">
        <f>IFERROR(VLOOKUP(F45,教师安排!$A:$AE,ROW(F45)/2,FALSE),"")&amp;""</f>
        <v>赵骏</v>
      </c>
      <c r="G46" s="65" t="str">
        <f>IFERROR(VLOOKUP(G45,教师安排!$A:$AE,ROW(G45)/2,FALSE),"")&amp;""</f>
        <v>刘永明</v>
      </c>
      <c r="H46" s="65" t="str">
        <f>IFERROR(VLOOKUP(H45,教师安排!$A:$AE,ROW(H45)/2,FALSE),"")&amp;""</f>
        <v>华丽</v>
      </c>
      <c r="I46" s="73" t="str">
        <f>IFERROR(VLOOKUP(I45,教师安排!$A:$AE,ROW(I45)/2,FALSE),"")&amp;""</f>
        <v/>
      </c>
      <c r="J46" s="64" t="str">
        <f>IFERROR(VLOOKUP(J45,教师安排!$A:$AE,ROW(J45)/2,FALSE),"")&amp;""</f>
        <v>庞涛</v>
      </c>
      <c r="K46" s="65" t="str">
        <f>IFERROR(VLOOKUP(K45,教师安排!$A:$AE,ROW(K45)/2,FALSE),"")&amp;""</f>
        <v>赵骏</v>
      </c>
      <c r="L46" s="65" t="str">
        <f>IFERROR(VLOOKUP(L45,教师安排!$A:$AE,ROW(L45)/2,FALSE),"")&amp;""</f>
        <v>司晓玉</v>
      </c>
      <c r="M46" s="66" t="str">
        <f>IFERROR(VLOOKUP(M45,教师安排!$A:$AE,ROW(M45)/2,FALSE),"")&amp;""</f>
        <v>金菊</v>
      </c>
      <c r="N46" s="64" t="str">
        <f>IFERROR(VLOOKUP(N45,教师安排!$A:$AE,ROW(N45)/2,FALSE),"")&amp;""</f>
        <v>陈艳雯</v>
      </c>
      <c r="O46" s="65" t="str">
        <f>IFERROR(VLOOKUP(O45,教师安排!$A:$AE,ROW(O45)/2,FALSE),"")&amp;""</f>
        <v>华丽</v>
      </c>
      <c r="P46" s="65" t="str">
        <f>IFERROR(VLOOKUP(P45,教师安排!$A:$AE,ROW(P45)/2,FALSE),"")&amp;""</f>
        <v>李莎莎</v>
      </c>
      <c r="Q46" s="73" t="str">
        <f>IFERROR(VLOOKUP(Q45,教师安排!$A:$AE,ROW(Q45)/2,FALSE),"")&amp;""</f>
        <v/>
      </c>
      <c r="R46" s="64" t="str">
        <f>IFERROR(VLOOKUP(R45,教师安排!$A:$AE,ROW(R45)/2,FALSE),"")&amp;""</f>
        <v>赵骏</v>
      </c>
      <c r="S46" s="65" t="str">
        <f>IFERROR(VLOOKUP(S45,教师安排!$A:$AE,ROW(S45)/2,FALSE),"")&amp;""</f>
        <v>华丽</v>
      </c>
      <c r="T46" s="65" t="str">
        <f>IFERROR(VLOOKUP(T45,教师安排!$A:$AE,ROW(T45)/2,FALSE),"")&amp;""</f>
        <v>金菊</v>
      </c>
      <c r="U46" s="66" t="str">
        <f>IFERROR(VLOOKUP(U45,教师安排!$A:$AE,ROW(U45)/2,FALSE),"")&amp;""</f>
        <v>季艳</v>
      </c>
      <c r="V46" s="64" t="str">
        <f>IFERROR(VLOOKUP(V45,教师安排!$A:$AE,ROW(V45)/2,FALSE),"")&amp;""</f>
        <v>庞涛</v>
      </c>
      <c r="W46" s="65" t="str">
        <f>IFERROR(VLOOKUP(W45,教师安排!$A:$AE,ROW(W45)/2,FALSE),"")&amp;""</f>
        <v>司晓玉</v>
      </c>
      <c r="X46" s="65" t="str">
        <f>IFERROR(VLOOKUP(X45,教师安排!$A:$AE,ROW(X45)/2,FALSE),"")&amp;""</f>
        <v>司晓玉</v>
      </c>
      <c r="Y46" s="73" t="str">
        <f>IFERROR(VLOOKUP(Y45,教师安排!$A:$AE,ROW(Y45)/2,FALSE),"")&amp;""</f>
        <v/>
      </c>
      <c r="Z46" s="64" t="str">
        <f>IFERROR(VLOOKUP(Z45,教师安排!$A:$AE,ROW(Z45)/2,FALSE),"")&amp;""</f>
        <v>金菊</v>
      </c>
      <c r="AA46" s="65" t="str">
        <f>IFERROR(VLOOKUP(AA45,教师安排!$A:$AE,ROW(AA45)/2,FALSE),"")&amp;""</f>
        <v>司晓玉</v>
      </c>
      <c r="AB46" s="65" t="str">
        <f>IFERROR(VLOOKUP(AB45,教师安排!$A:$AE,ROW(AB45)/2,FALSE),"")&amp;""</f>
        <v>毛晓玲</v>
      </c>
      <c r="AC46" s="66" t="str">
        <f>IFERROR(VLOOKUP(AC45,教师安排!$A:$AE,ROW(AC45)/2,FALSE),"")&amp;""</f>
        <v>刘永明</v>
      </c>
      <c r="AD46" s="64" t="str">
        <f>IFERROR(VLOOKUP(AD45,教师安排!$A:$AE,ROW(AD45)/2,FALSE),"")&amp;""</f>
        <v>陈艳雯</v>
      </c>
      <c r="AE46" s="65" t="str">
        <f>IFERROR(VLOOKUP(AE45,教师安排!$A:$AE,ROW(AE45)/2,FALSE),"")&amp;""</f>
        <v>赵骏</v>
      </c>
      <c r="AF46" s="65" t="str">
        <f>IFERROR(VLOOKUP(AF45,教师安排!$A:$AE,ROW(AF45)/2,FALSE),"")&amp;""</f>
        <v>华丽</v>
      </c>
      <c r="AG46" s="73" t="str">
        <f>IFERROR(VLOOKUP(AG45,教师安排!$A:$AE,ROW(AG45)/2,FALSE),"")&amp;""</f>
        <v>赵骏</v>
      </c>
      <c r="AH46" s="64" t="str">
        <f>IFERROR(VLOOKUP(AH45,教师安排!$A:$AE,ROW(AH45)/2,FALSE),"")&amp;""</f>
        <v>金菊</v>
      </c>
      <c r="AI46" s="65" t="str">
        <f>IFERROR(VLOOKUP(AI45,教师安排!$A:$AE,ROW(AI45)/2,FALSE),"")&amp;""</f>
        <v>华丽</v>
      </c>
      <c r="AJ46" s="65" t="str">
        <f>IFERROR(VLOOKUP(AJ45,教师安排!$A:$AE,ROW(AJ45)/2,FALSE),"")&amp;""</f>
        <v>陈艳雯</v>
      </c>
      <c r="AK46" s="66" t="str">
        <f>IFERROR(VLOOKUP(AK45,教师安排!$A:$AE,ROW(AK45)/2,FALSE),"")&amp;""</f>
        <v>赵骏</v>
      </c>
      <c r="AL46" s="64" t="str">
        <f>IFERROR(VLOOKUP(AL45,教师安排!$A:$AE,ROW(AL45)/2,FALSE),"")&amp;""</f>
        <v>司晓玉</v>
      </c>
      <c r="AM46" s="65" t="str">
        <f>IFERROR(VLOOKUP(AM45,教师安排!$A:$AE,ROW(AM45)/2,FALSE),"")&amp;""</f>
        <v>毛晓玲</v>
      </c>
      <c r="AN46" s="65" t="str">
        <f>IFERROR(VLOOKUP(AN45,教师安排!$A:$AE,ROW(AN45)/2,FALSE),"")&amp;""</f>
        <v>庞涛</v>
      </c>
      <c r="AO46" s="73" t="str">
        <f>IFERROR(VLOOKUP(AO45,教师安排!$A:$AE,ROW(AO45)/2,FALSE),"")&amp;""</f>
        <v>刘永明</v>
      </c>
      <c r="AP46" s="109">
        <v>0</v>
      </c>
      <c r="AQ46" s="109">
        <v>42</v>
      </c>
    </row>
    <row r="47" spans="1:43" ht="16.2" customHeight="1" x14ac:dyDescent="0.15">
      <c r="A47" s="88" t="str">
        <f>INDEX(教师安排!$B$1:$AE$1,ROW(教师安排!A22))</f>
        <v>九3</v>
      </c>
      <c r="B47" s="93" t="s">
        <v>169</v>
      </c>
      <c r="C47" s="64" t="s">
        <v>140</v>
      </c>
      <c r="D47" s="65" t="s">
        <v>128</v>
      </c>
      <c r="E47" s="66" t="s">
        <v>135</v>
      </c>
      <c r="F47" s="64" t="s">
        <v>102</v>
      </c>
      <c r="G47" s="65" t="s">
        <v>152</v>
      </c>
      <c r="H47" s="65" t="s">
        <v>114</v>
      </c>
      <c r="I47" s="73" t="s">
        <v>166</v>
      </c>
      <c r="J47" s="64" t="s">
        <v>128</v>
      </c>
      <c r="K47" s="65" t="s">
        <v>152</v>
      </c>
      <c r="L47" s="65" t="s">
        <v>102</v>
      </c>
      <c r="M47" s="66" t="s">
        <v>151</v>
      </c>
      <c r="N47" s="64" t="s">
        <v>142</v>
      </c>
      <c r="O47" s="65" t="s">
        <v>165</v>
      </c>
      <c r="P47" s="65" t="s">
        <v>80</v>
      </c>
      <c r="Q47" s="73" t="s">
        <v>110</v>
      </c>
      <c r="R47" s="64" t="s">
        <v>140</v>
      </c>
      <c r="S47" s="65" t="s">
        <v>102</v>
      </c>
      <c r="T47" s="65" t="s">
        <v>152</v>
      </c>
      <c r="U47" s="66" t="s">
        <v>128</v>
      </c>
      <c r="V47" s="64" t="s">
        <v>135</v>
      </c>
      <c r="W47" s="65" t="s">
        <v>42</v>
      </c>
      <c r="X47" s="65" t="s">
        <v>114</v>
      </c>
      <c r="Y47" s="105" t="s">
        <v>102</v>
      </c>
      <c r="Z47" s="64" t="s">
        <v>142</v>
      </c>
      <c r="AA47" s="65" t="s">
        <v>128</v>
      </c>
      <c r="AB47" s="65" t="s">
        <v>102</v>
      </c>
      <c r="AC47" s="66" t="s">
        <v>152</v>
      </c>
      <c r="AD47" s="64" t="s">
        <v>135</v>
      </c>
      <c r="AE47" s="65" t="s">
        <v>165</v>
      </c>
      <c r="AF47" s="65" t="s">
        <v>140</v>
      </c>
      <c r="AG47" s="73" t="s">
        <v>114</v>
      </c>
      <c r="AH47" s="64" t="s">
        <v>140</v>
      </c>
      <c r="AI47" s="65" t="s">
        <v>128</v>
      </c>
      <c r="AJ47" s="65" t="s">
        <v>170</v>
      </c>
      <c r="AK47" s="66" t="s">
        <v>152</v>
      </c>
      <c r="AL47" s="64" t="s">
        <v>120</v>
      </c>
      <c r="AM47" s="65" t="s">
        <v>142</v>
      </c>
      <c r="AN47" s="65" t="s">
        <v>92</v>
      </c>
      <c r="AO47" s="73" t="s">
        <v>110</v>
      </c>
      <c r="AP47" s="111">
        <v>1</v>
      </c>
      <c r="AQ47" s="111">
        <v>43</v>
      </c>
    </row>
    <row r="48" spans="1:43" ht="16.2" customHeight="1" x14ac:dyDescent="0.15">
      <c r="A48" s="88" t="str">
        <f>HLOOKUP(A47,教师安排!$B$1:$AE$27,ROW($B$3),0)</f>
        <v>周茹玉</v>
      </c>
      <c r="B48" s="93" t="str">
        <f>IFERROR(VLOOKUP(B47,教师安排!$A:$AE,ROW(B47)/2,FALSE),"")&amp;""</f>
        <v>周茹玉</v>
      </c>
      <c r="C48" s="64" t="str">
        <f>IFERROR(VLOOKUP(C47,教师安排!$A:$AE,ROW(C47)/2,FALSE),"")&amp;""</f>
        <v>毛金玉</v>
      </c>
      <c r="D48" s="65" t="str">
        <f>IFERROR(VLOOKUP(D47,教师安排!$A:$AE,ROW(D47)/2,FALSE),"")&amp;""</f>
        <v>王红燕</v>
      </c>
      <c r="E48" s="66" t="str">
        <f>IFERROR(VLOOKUP(E47,教师安排!$A:$AE,ROW(E47)/2,FALSE),"")&amp;""</f>
        <v>王春平</v>
      </c>
      <c r="F48" s="64" t="str">
        <f>IFERROR(VLOOKUP(F47,教师安排!$A:$AE,ROW(F47)/2,FALSE),"")&amp;""</f>
        <v>陈洲</v>
      </c>
      <c r="G48" s="65" t="str">
        <f>IFERROR(VLOOKUP(G47,教师安排!$A:$AE,ROW(G47)/2,FALSE),"")&amp;""</f>
        <v>于小清</v>
      </c>
      <c r="H48" s="65" t="str">
        <f>IFERROR(VLOOKUP(H47,教师安排!$A:$AE,ROW(H47)/2,FALSE),"")&amp;""</f>
        <v>刘永明</v>
      </c>
      <c r="I48" s="73" t="str">
        <f>IFERROR(VLOOKUP(I47,教师安排!$A:$AE,ROW(I47)/2,FALSE),"")&amp;""</f>
        <v/>
      </c>
      <c r="J48" s="64" t="str">
        <f>IFERROR(VLOOKUP(J47,教师安排!$A:$AE,ROW(J47)/2,FALSE),"")&amp;""</f>
        <v>王红燕</v>
      </c>
      <c r="K48" s="65" t="str">
        <f>IFERROR(VLOOKUP(K47,教师安排!$A:$AE,ROW(K47)/2,FALSE),"")&amp;""</f>
        <v>于小清</v>
      </c>
      <c r="L48" s="65" t="str">
        <f>IFERROR(VLOOKUP(L47,教师安排!$A:$AE,ROW(L47)/2,FALSE),"")&amp;""</f>
        <v>陈洲</v>
      </c>
      <c r="M48" s="66" t="str">
        <f>IFERROR(VLOOKUP(M47,教师安排!$A:$AE,ROW(M47)/2,FALSE),"")&amp;""</f>
        <v>李莎莎</v>
      </c>
      <c r="N48" s="64" t="str">
        <f>IFERROR(VLOOKUP(N47,教师安排!$A:$AE,ROW(N47)/2,FALSE),"")&amp;""</f>
        <v>周茹玉</v>
      </c>
      <c r="O48" s="65" t="str">
        <f>IFERROR(VLOOKUP(O47,教师安排!$A:$AE,ROW(O47)/2,FALSE),"")&amp;""</f>
        <v>毛晓玲</v>
      </c>
      <c r="P48" s="65" t="str">
        <f>IFERROR(VLOOKUP(P47,教师安排!$A:$AE,ROW(P47)/2,FALSE),"")&amp;""</f>
        <v>毛金玉</v>
      </c>
      <c r="Q48" s="73" t="str">
        <f>IFERROR(VLOOKUP(Q47,教师安排!$A:$AE,ROW(Q47)/2,FALSE),"")&amp;""</f>
        <v/>
      </c>
      <c r="R48" s="64" t="str">
        <f>IFERROR(VLOOKUP(R47,教师安排!$A:$AE,ROW(R47)/2,FALSE),"")&amp;""</f>
        <v>毛金玉</v>
      </c>
      <c r="S48" s="65" t="str">
        <f>IFERROR(VLOOKUP(S47,教师安排!$A:$AE,ROW(S47)/2,FALSE),"")&amp;""</f>
        <v>陈洲</v>
      </c>
      <c r="T48" s="65" t="str">
        <f>IFERROR(VLOOKUP(T47,教师安排!$A:$AE,ROW(T47)/2,FALSE),"")&amp;""</f>
        <v>于小清</v>
      </c>
      <c r="U48" s="66" t="str">
        <f>IFERROR(VLOOKUP(U47,教师安排!$A:$AE,ROW(U47)/2,FALSE),"")&amp;""</f>
        <v>王红燕</v>
      </c>
      <c r="V48" s="64" t="str">
        <f>IFERROR(VLOOKUP(V47,教师安排!$A:$AE,ROW(V47)/2,FALSE),"")&amp;""</f>
        <v>王春平</v>
      </c>
      <c r="W48" s="65" t="str">
        <f>IFERROR(VLOOKUP(W47,教师安排!$A:$AE,ROW(W47)/2,FALSE),"")&amp;""</f>
        <v>周茹玉</v>
      </c>
      <c r="X48" s="65" t="str">
        <f>IFERROR(VLOOKUP(X47,教师安排!$A:$AE,ROW(X47)/2,FALSE),"")&amp;""</f>
        <v>刘永明</v>
      </c>
      <c r="Y48" s="73" t="str">
        <f>IFERROR(VLOOKUP(Y47,教师安排!$A:$AE,ROW(Y47)/2,FALSE),"")&amp;""</f>
        <v>陈洲</v>
      </c>
      <c r="Z48" s="64" t="str">
        <f>IFERROR(VLOOKUP(Z47,教师安排!$A:$AE,ROW(Z47)/2,FALSE),"")&amp;""</f>
        <v>周茹玉</v>
      </c>
      <c r="AA48" s="65" t="str">
        <f>IFERROR(VLOOKUP(AA47,教师安排!$A:$AE,ROW(AA47)/2,FALSE),"")&amp;""</f>
        <v>王红燕</v>
      </c>
      <c r="AB48" s="65" t="str">
        <f>IFERROR(VLOOKUP(AB47,教师安排!$A:$AE,ROW(AB47)/2,FALSE),"")&amp;""</f>
        <v>陈洲</v>
      </c>
      <c r="AC48" s="66" t="str">
        <f>IFERROR(VLOOKUP(AC47,教师安排!$A:$AE,ROW(AC47)/2,FALSE),"")&amp;""</f>
        <v>于小清</v>
      </c>
      <c r="AD48" s="64" t="str">
        <f>IFERROR(VLOOKUP(AD47,教师安排!$A:$AE,ROW(AD47)/2,FALSE),"")&amp;""</f>
        <v>王春平</v>
      </c>
      <c r="AE48" s="65" t="str">
        <f>IFERROR(VLOOKUP(AE47,教师安排!$A:$AE,ROW(AE47)/2,FALSE),"")&amp;""</f>
        <v>毛晓玲</v>
      </c>
      <c r="AF48" s="65" t="str">
        <f>IFERROR(VLOOKUP(AF47,教师安排!$A:$AE,ROW(AF47)/2,FALSE),"")&amp;""</f>
        <v>毛金玉</v>
      </c>
      <c r="AG48" s="73" t="str">
        <f>IFERROR(VLOOKUP(AG47,教师安排!$A:$AE,ROW(AG47)/2,FALSE),"")&amp;""</f>
        <v>刘永明</v>
      </c>
      <c r="AH48" s="64" t="str">
        <f>IFERROR(VLOOKUP(AH47,教师安排!$A:$AE,ROW(AH47)/2,FALSE),"")&amp;""</f>
        <v>毛金玉</v>
      </c>
      <c r="AI48" s="65" t="str">
        <f>IFERROR(VLOOKUP(AI47,教师安排!$A:$AE,ROW(AI47)/2,FALSE),"")&amp;""</f>
        <v>王红燕</v>
      </c>
      <c r="AJ48" s="65" t="str">
        <f>IFERROR(VLOOKUP(AJ47,教师安排!$A:$AE,ROW(AJ47)/2,FALSE),"")&amp;""</f>
        <v>陈洲</v>
      </c>
      <c r="AK48" s="66" t="str">
        <f>IFERROR(VLOOKUP(AK47,教师安排!$A:$AE,ROW(AK47)/2,FALSE),"")&amp;""</f>
        <v>于小清</v>
      </c>
      <c r="AL48" s="64" t="str">
        <f>IFERROR(VLOOKUP(AL47,教师安排!$A:$AE,ROW(AL47)/2,FALSE),"")&amp;""</f>
        <v>季艳</v>
      </c>
      <c r="AM48" s="65" t="str">
        <f>IFERROR(VLOOKUP(AM47,教师安排!$A:$AE,ROW(AM47)/2,FALSE),"")&amp;""</f>
        <v>周茹玉</v>
      </c>
      <c r="AN48" s="65" t="str">
        <f>IFERROR(VLOOKUP(AN47,教师安排!$A:$AE,ROW(AN47)/2,FALSE),"")&amp;""</f>
        <v>毛晓玲</v>
      </c>
      <c r="AO48" s="73" t="str">
        <f>IFERROR(VLOOKUP(AO47,教师安排!$A:$AE,ROW(AO47)/2,FALSE),"")&amp;""</f>
        <v/>
      </c>
      <c r="AP48" s="109">
        <v>0</v>
      </c>
      <c r="AQ48" s="109">
        <v>44</v>
      </c>
    </row>
    <row r="49" spans="1:44" ht="16.2" customHeight="1" x14ac:dyDescent="0.15">
      <c r="A49" s="88" t="str">
        <f>INDEX(教师安排!$B$1:$AE$1,ROW(教师安排!A23))</f>
        <v>九4</v>
      </c>
      <c r="B49" s="93" t="s">
        <v>152</v>
      </c>
      <c r="C49" s="64" t="s">
        <v>142</v>
      </c>
      <c r="D49" s="65" t="s">
        <v>135</v>
      </c>
      <c r="E49" s="66" t="s">
        <v>128</v>
      </c>
      <c r="F49" s="64" t="s">
        <v>165</v>
      </c>
      <c r="G49" s="65" t="s">
        <v>102</v>
      </c>
      <c r="H49" s="65" t="s">
        <v>80</v>
      </c>
      <c r="I49" s="73" t="s">
        <v>102</v>
      </c>
      <c r="J49" s="64" t="s">
        <v>102</v>
      </c>
      <c r="K49" s="65" t="s">
        <v>140</v>
      </c>
      <c r="L49" s="65" t="s">
        <v>128</v>
      </c>
      <c r="M49" s="66" t="s">
        <v>152</v>
      </c>
      <c r="N49" s="64" t="s">
        <v>151</v>
      </c>
      <c r="O49" s="65" t="s">
        <v>114</v>
      </c>
      <c r="P49" s="65" t="s">
        <v>142</v>
      </c>
      <c r="Q49" s="73" t="s">
        <v>110</v>
      </c>
      <c r="R49" s="64" t="s">
        <v>152</v>
      </c>
      <c r="S49" s="65" t="s">
        <v>128</v>
      </c>
      <c r="T49" s="65" t="s">
        <v>102</v>
      </c>
      <c r="U49" s="66" t="s">
        <v>140</v>
      </c>
      <c r="V49" s="64" t="s">
        <v>114</v>
      </c>
      <c r="W49" s="65" t="s">
        <v>42</v>
      </c>
      <c r="X49" s="65" t="s">
        <v>92</v>
      </c>
      <c r="Y49" s="105" t="s">
        <v>110</v>
      </c>
      <c r="Z49" s="64" t="s">
        <v>128</v>
      </c>
      <c r="AA49" s="65" t="s">
        <v>142</v>
      </c>
      <c r="AB49" s="65" t="s">
        <v>152</v>
      </c>
      <c r="AC49" s="66" t="s">
        <v>170</v>
      </c>
      <c r="AD49" s="64" t="s">
        <v>165</v>
      </c>
      <c r="AE49" s="65" t="s">
        <v>140</v>
      </c>
      <c r="AF49" s="65" t="s">
        <v>135</v>
      </c>
      <c r="AG49" s="73" t="s">
        <v>120</v>
      </c>
      <c r="AH49" s="64" t="s">
        <v>128</v>
      </c>
      <c r="AI49" s="65" t="s">
        <v>102</v>
      </c>
      <c r="AJ49" s="65" t="s">
        <v>140</v>
      </c>
      <c r="AK49" s="66" t="s">
        <v>114</v>
      </c>
      <c r="AL49" s="64" t="s">
        <v>152</v>
      </c>
      <c r="AM49" s="65" t="s">
        <v>169</v>
      </c>
      <c r="AN49" s="65" t="s">
        <v>135</v>
      </c>
      <c r="AO49" s="73" t="s">
        <v>166</v>
      </c>
      <c r="AP49" s="111">
        <v>1</v>
      </c>
      <c r="AQ49" s="111">
        <v>45</v>
      </c>
    </row>
    <row r="50" spans="1:44" ht="16.2" customHeight="1" x14ac:dyDescent="0.15">
      <c r="A50" s="88" t="str">
        <f>HLOOKUP(A49,教师安排!$B$1:$AE$27,ROW($B$3),0)</f>
        <v>陆丽芬</v>
      </c>
      <c r="B50" s="93" t="str">
        <f>IFERROR(VLOOKUP(B49,教师安排!$A:$AE,ROW(B49)/2,FALSE),"")&amp;""</f>
        <v>陆丽芬</v>
      </c>
      <c r="C50" s="64" t="str">
        <f>IFERROR(VLOOKUP(C49,教师安排!$A:$AE,ROW(C49)/2,FALSE),"")&amp;""</f>
        <v>庞涛</v>
      </c>
      <c r="D50" s="65" t="str">
        <f>IFERROR(VLOOKUP(D49,教师安排!$A:$AE,ROW(D49)/2,FALSE),"")&amp;""</f>
        <v>王春平</v>
      </c>
      <c r="E50" s="66" t="str">
        <f>IFERROR(VLOOKUP(E49,教师安排!$A:$AE,ROW(E49)/2,FALSE),"")&amp;""</f>
        <v>孙亚燕</v>
      </c>
      <c r="F50" s="64" t="str">
        <f>IFERROR(VLOOKUP(F49,教师安排!$A:$AE,ROW(F49)/2,FALSE),"")&amp;""</f>
        <v>仲羚</v>
      </c>
      <c r="G50" s="65" t="str">
        <f>IFERROR(VLOOKUP(G49,教师安排!$A:$AE,ROW(G49)/2,FALSE),"")&amp;""</f>
        <v>赵骏</v>
      </c>
      <c r="H50" s="65" t="str">
        <f>IFERROR(VLOOKUP(H49,教师安排!$A:$AE,ROW(H49)/2,FALSE),"")&amp;""</f>
        <v>盛亚</v>
      </c>
      <c r="I50" s="73" t="str">
        <f>IFERROR(VLOOKUP(I49,教师安排!$A:$AE,ROW(I49)/2,FALSE),"")&amp;""</f>
        <v>赵骏</v>
      </c>
      <c r="J50" s="64" t="str">
        <f>IFERROR(VLOOKUP(J49,教师安排!$A:$AE,ROW(J49)/2,FALSE),"")&amp;""</f>
        <v>赵骏</v>
      </c>
      <c r="K50" s="65" t="str">
        <f>IFERROR(VLOOKUP(K49,教师安排!$A:$AE,ROW(K49)/2,FALSE),"")&amp;""</f>
        <v>盛亚</v>
      </c>
      <c r="L50" s="65" t="str">
        <f>IFERROR(VLOOKUP(L49,教师安排!$A:$AE,ROW(L49)/2,FALSE),"")&amp;""</f>
        <v>孙亚燕</v>
      </c>
      <c r="M50" s="66" t="str">
        <f>IFERROR(VLOOKUP(M49,教师安排!$A:$AE,ROW(M49)/2,FALSE),"")&amp;""</f>
        <v>陆丽芬</v>
      </c>
      <c r="N50" s="64" t="str">
        <f>IFERROR(VLOOKUP(N49,教师安排!$A:$AE,ROW(N49)/2,FALSE),"")&amp;""</f>
        <v>李莎莎</v>
      </c>
      <c r="O50" s="65" t="str">
        <f>IFERROR(VLOOKUP(O49,教师安排!$A:$AE,ROW(O49)/2,FALSE),"")&amp;""</f>
        <v>史琴琴</v>
      </c>
      <c r="P50" s="65" t="str">
        <f>IFERROR(VLOOKUP(P49,教师安排!$A:$AE,ROW(P49)/2,FALSE),"")&amp;""</f>
        <v>庞涛</v>
      </c>
      <c r="Q50" s="73" t="str">
        <f>IFERROR(VLOOKUP(Q49,教师安排!$A:$AE,ROW(Q49)/2,FALSE),"")&amp;""</f>
        <v/>
      </c>
      <c r="R50" s="64" t="str">
        <f>IFERROR(VLOOKUP(R49,教师安排!$A:$AE,ROW(R49)/2,FALSE),"")&amp;""</f>
        <v>陆丽芬</v>
      </c>
      <c r="S50" s="65" t="str">
        <f>IFERROR(VLOOKUP(S49,教师安排!$A:$AE,ROW(S49)/2,FALSE),"")&amp;""</f>
        <v>孙亚燕</v>
      </c>
      <c r="T50" s="65" t="str">
        <f>IFERROR(VLOOKUP(T49,教师安排!$A:$AE,ROW(T49)/2,FALSE),"")&amp;""</f>
        <v>赵骏</v>
      </c>
      <c r="U50" s="66" t="str">
        <f>IFERROR(VLOOKUP(U49,教师安排!$A:$AE,ROW(U49)/2,FALSE),"")&amp;""</f>
        <v>盛亚</v>
      </c>
      <c r="V50" s="64" t="str">
        <f>IFERROR(VLOOKUP(V49,教师安排!$A:$AE,ROW(V49)/2,FALSE),"")&amp;""</f>
        <v>史琴琴</v>
      </c>
      <c r="W50" s="65" t="str">
        <f>IFERROR(VLOOKUP(W49,教师安排!$A:$AE,ROW(W49)/2,FALSE),"")&amp;""</f>
        <v>陆丽芬</v>
      </c>
      <c r="X50" s="65" t="str">
        <f>IFERROR(VLOOKUP(X49,教师安排!$A:$AE,ROW(X49)/2,FALSE),"")&amp;""</f>
        <v>仲羚</v>
      </c>
      <c r="Y50" s="73" t="str">
        <f>IFERROR(VLOOKUP(Y49,教师安排!$A:$AE,ROW(Y49)/2,FALSE),"")&amp;""</f>
        <v/>
      </c>
      <c r="Z50" s="64" t="str">
        <f>IFERROR(VLOOKUP(Z49,教师安排!$A:$AE,ROW(Z49)/2,FALSE),"")&amp;""</f>
        <v>孙亚燕</v>
      </c>
      <c r="AA50" s="65" t="str">
        <f>IFERROR(VLOOKUP(AA49,教师安排!$A:$AE,ROW(AA49)/2,FALSE),"")&amp;""</f>
        <v>庞涛</v>
      </c>
      <c r="AB50" s="65" t="str">
        <f>IFERROR(VLOOKUP(AB49,教师安排!$A:$AE,ROW(AB49)/2,FALSE),"")&amp;""</f>
        <v>陆丽芬</v>
      </c>
      <c r="AC50" s="66" t="str">
        <f>IFERROR(VLOOKUP(AC49,教师安排!$A:$AE,ROW(AC49)/2,FALSE),"")&amp;""</f>
        <v>赵骏</v>
      </c>
      <c r="AD50" s="64" t="str">
        <f>IFERROR(VLOOKUP(AD49,教师安排!$A:$AE,ROW(AD49)/2,FALSE),"")&amp;""</f>
        <v>仲羚</v>
      </c>
      <c r="AE50" s="65" t="str">
        <f>IFERROR(VLOOKUP(AE49,教师安排!$A:$AE,ROW(AE49)/2,FALSE),"")&amp;""</f>
        <v>盛亚</v>
      </c>
      <c r="AF50" s="65" t="str">
        <f>IFERROR(VLOOKUP(AF49,教师安排!$A:$AE,ROW(AF49)/2,FALSE),"")&amp;""</f>
        <v>王春平</v>
      </c>
      <c r="AG50" s="73" t="str">
        <f>IFERROR(VLOOKUP(AG49,教师安排!$A:$AE,ROW(AG49)/2,FALSE),"")&amp;""</f>
        <v>季艳</v>
      </c>
      <c r="AH50" s="64" t="str">
        <f>IFERROR(VLOOKUP(AH49,教师安排!$A:$AE,ROW(AH49)/2,FALSE),"")&amp;""</f>
        <v>孙亚燕</v>
      </c>
      <c r="AI50" s="65" t="str">
        <f>IFERROR(VLOOKUP(AI49,教师安排!$A:$AE,ROW(AI49)/2,FALSE),"")&amp;""</f>
        <v>赵骏</v>
      </c>
      <c r="AJ50" s="65" t="str">
        <f>IFERROR(VLOOKUP(AJ49,教师安排!$A:$AE,ROW(AJ49)/2,FALSE),"")&amp;""</f>
        <v>盛亚</v>
      </c>
      <c r="AK50" s="66" t="str">
        <f>IFERROR(VLOOKUP(AK49,教师安排!$A:$AE,ROW(AK49)/2,FALSE),"")&amp;""</f>
        <v>史琴琴</v>
      </c>
      <c r="AL50" s="64" t="str">
        <f>IFERROR(VLOOKUP(AL49,教师安排!$A:$AE,ROW(AL49)/2,FALSE),"")&amp;""</f>
        <v>陆丽芬</v>
      </c>
      <c r="AM50" s="65" t="str">
        <f>IFERROR(VLOOKUP(AM49,教师安排!$A:$AE,ROW(AM49)/2,FALSE),"")&amp;""</f>
        <v>庞涛</v>
      </c>
      <c r="AN50" s="65" t="str">
        <f>IFERROR(VLOOKUP(AN49,教师安排!$A:$AE,ROW(AN49)/2,FALSE),"")&amp;""</f>
        <v>王春平</v>
      </c>
      <c r="AO50" s="73" t="str">
        <f>IFERROR(VLOOKUP(AO49,教师安排!$A:$AE,ROW(AO49)/2,FALSE),"")&amp;""</f>
        <v/>
      </c>
      <c r="AP50" s="109">
        <v>0</v>
      </c>
      <c r="AQ50" s="109">
        <v>46</v>
      </c>
    </row>
    <row r="51" spans="1:44" ht="16.2" customHeight="1" x14ac:dyDescent="0.15">
      <c r="A51" s="88" t="str">
        <f>INDEX(教师安排!$B$1:$AE$1,ROW(教师安排!A24))</f>
        <v>九5</v>
      </c>
      <c r="B51" s="93" t="s">
        <v>152</v>
      </c>
      <c r="C51" s="64" t="s">
        <v>128</v>
      </c>
      <c r="D51" s="65" t="s">
        <v>114</v>
      </c>
      <c r="E51" s="66" t="s">
        <v>170</v>
      </c>
      <c r="F51" s="64" t="s">
        <v>142</v>
      </c>
      <c r="G51" s="65" t="s">
        <v>135</v>
      </c>
      <c r="H51" s="65" t="s">
        <v>140</v>
      </c>
      <c r="I51" s="73" t="s">
        <v>102</v>
      </c>
      <c r="J51" s="64" t="s">
        <v>152</v>
      </c>
      <c r="K51" s="65" t="s">
        <v>128</v>
      </c>
      <c r="L51" s="65" t="s">
        <v>140</v>
      </c>
      <c r="M51" s="66" t="s">
        <v>169</v>
      </c>
      <c r="N51" s="64" t="s">
        <v>102</v>
      </c>
      <c r="O51" s="65" t="s">
        <v>120</v>
      </c>
      <c r="P51" s="65" t="s">
        <v>92</v>
      </c>
      <c r="Q51" s="73" t="s">
        <v>110</v>
      </c>
      <c r="R51" s="64" t="s">
        <v>128</v>
      </c>
      <c r="S51" s="65" t="s">
        <v>140</v>
      </c>
      <c r="T51" s="65" t="s">
        <v>114</v>
      </c>
      <c r="U51" s="66" t="s">
        <v>152</v>
      </c>
      <c r="V51" s="64" t="s">
        <v>135</v>
      </c>
      <c r="W51" s="65" t="s">
        <v>42</v>
      </c>
      <c r="X51" s="65" t="s">
        <v>151</v>
      </c>
      <c r="Y51" s="105" t="s">
        <v>102</v>
      </c>
      <c r="Z51" s="64" t="s">
        <v>152</v>
      </c>
      <c r="AA51" s="65" t="s">
        <v>142</v>
      </c>
      <c r="AB51" s="65" t="s">
        <v>165</v>
      </c>
      <c r="AC51" s="66" t="s">
        <v>128</v>
      </c>
      <c r="AD51" s="64" t="s">
        <v>102</v>
      </c>
      <c r="AE51" s="65" t="s">
        <v>114</v>
      </c>
      <c r="AF51" s="65" t="s">
        <v>80</v>
      </c>
      <c r="AG51" s="73" t="s">
        <v>110</v>
      </c>
      <c r="AH51" s="64" t="s">
        <v>142</v>
      </c>
      <c r="AI51" s="65" t="s">
        <v>128</v>
      </c>
      <c r="AJ51" s="65" t="s">
        <v>102</v>
      </c>
      <c r="AK51" s="66" t="s">
        <v>140</v>
      </c>
      <c r="AL51" s="64" t="s">
        <v>135</v>
      </c>
      <c r="AM51" s="65" t="s">
        <v>152</v>
      </c>
      <c r="AN51" s="65" t="s">
        <v>165</v>
      </c>
      <c r="AO51" s="73" t="s">
        <v>166</v>
      </c>
      <c r="AP51" s="111">
        <v>1</v>
      </c>
      <c r="AQ51" s="111">
        <v>47</v>
      </c>
    </row>
    <row r="52" spans="1:44" ht="16.2" customHeight="1" x14ac:dyDescent="0.15">
      <c r="A52" s="88" t="str">
        <f>HLOOKUP(A51,教师安排!$B$1:$AE$27,ROW($B$3),0)</f>
        <v>孙亚燕</v>
      </c>
      <c r="B52" s="93" t="str">
        <f>IFERROR(VLOOKUP(B51,教师安排!$A:$AE,ROW(B51)/2,FALSE),"")&amp;""</f>
        <v>朱燕芳</v>
      </c>
      <c r="C52" s="64" t="str">
        <f>IFERROR(VLOOKUP(C51,教师安排!$A:$AE,ROW(C51)/2,FALSE),"")&amp;""</f>
        <v>孙亚燕</v>
      </c>
      <c r="D52" s="65" t="str">
        <f>IFERROR(VLOOKUP(D51,教师安排!$A:$AE,ROW(D51)/2,FALSE),"")&amp;""</f>
        <v>杨丽</v>
      </c>
      <c r="E52" s="66" t="str">
        <f>IFERROR(VLOOKUP(E51,教师安排!$A:$AE,ROW(E51)/2,FALSE),"")&amp;""</f>
        <v>万振贤</v>
      </c>
      <c r="F52" s="64" t="str">
        <f>IFERROR(VLOOKUP(F51,教师安排!$A:$AE,ROW(F51)/2,FALSE),"")&amp;""</f>
        <v>周茹玉</v>
      </c>
      <c r="G52" s="65" t="str">
        <f>IFERROR(VLOOKUP(G51,教师安排!$A:$AE,ROW(G51)/2,FALSE),"")&amp;""</f>
        <v>丁素娟</v>
      </c>
      <c r="H52" s="65" t="str">
        <f>IFERROR(VLOOKUP(H51,教师安排!$A:$AE,ROW(H51)/2,FALSE),"")&amp;""</f>
        <v>季晓兰</v>
      </c>
      <c r="I52" s="73" t="str">
        <f>IFERROR(VLOOKUP(I51,教师安排!$A:$AE,ROW(I51)/2,FALSE),"")&amp;""</f>
        <v>万振贤</v>
      </c>
      <c r="J52" s="64" t="str">
        <f>IFERROR(VLOOKUP(J51,教师安排!$A:$AE,ROW(J51)/2,FALSE),"")&amp;""</f>
        <v>朱燕芳</v>
      </c>
      <c r="K52" s="65" t="str">
        <f>IFERROR(VLOOKUP(K51,教师安排!$A:$AE,ROW(K51)/2,FALSE),"")&amp;""</f>
        <v>孙亚燕</v>
      </c>
      <c r="L52" s="65" t="str">
        <f>IFERROR(VLOOKUP(L51,教师安排!$A:$AE,ROW(L51)/2,FALSE),"")&amp;""</f>
        <v>季晓兰</v>
      </c>
      <c r="M52" s="66" t="str">
        <f>IFERROR(VLOOKUP(M51,教师安排!$A:$AE,ROW(M51)/2,FALSE),"")&amp;""</f>
        <v>周茹玉</v>
      </c>
      <c r="N52" s="64" t="str">
        <f>IFERROR(VLOOKUP(N51,教师安排!$A:$AE,ROW(N51)/2,FALSE),"")&amp;""</f>
        <v>万振贤</v>
      </c>
      <c r="O52" s="65" t="str">
        <f>IFERROR(VLOOKUP(O51,教师安排!$A:$AE,ROW(O51)/2,FALSE),"")&amp;""</f>
        <v>季艳</v>
      </c>
      <c r="P52" s="65" t="str">
        <f>IFERROR(VLOOKUP(P51,教师安排!$A:$AE,ROW(P51)/2,FALSE),"")&amp;""</f>
        <v>仲羚</v>
      </c>
      <c r="Q52" s="73" t="str">
        <f>IFERROR(VLOOKUP(Q51,教师安排!$A:$AE,ROW(Q51)/2,FALSE),"")&amp;""</f>
        <v/>
      </c>
      <c r="R52" s="64" t="str">
        <f>IFERROR(VLOOKUP(R51,教师安排!$A:$AE,ROW(R51)/2,FALSE),"")&amp;""</f>
        <v>孙亚燕</v>
      </c>
      <c r="S52" s="65" t="str">
        <f>IFERROR(VLOOKUP(S51,教师安排!$A:$AE,ROW(S51)/2,FALSE),"")&amp;""</f>
        <v>季晓兰</v>
      </c>
      <c r="T52" s="65" t="str">
        <f>IFERROR(VLOOKUP(T51,教师安排!$A:$AE,ROW(T51)/2,FALSE),"")&amp;""</f>
        <v>杨丽</v>
      </c>
      <c r="U52" s="66" t="str">
        <f>IFERROR(VLOOKUP(U51,教师安排!$A:$AE,ROW(U51)/2,FALSE),"")&amp;""</f>
        <v>朱燕芳</v>
      </c>
      <c r="V52" s="64" t="str">
        <f>IFERROR(VLOOKUP(V51,教师安排!$A:$AE,ROW(V51)/2,FALSE),"")&amp;""</f>
        <v>丁素娟</v>
      </c>
      <c r="W52" s="65" t="str">
        <f>IFERROR(VLOOKUP(W51,教师安排!$A:$AE,ROW(W51)/2,FALSE),"")&amp;""</f>
        <v>孙亚燕</v>
      </c>
      <c r="X52" s="65" t="str">
        <f>IFERROR(VLOOKUP(X51,教师安排!$A:$AE,ROW(X51)/2,FALSE),"")&amp;""</f>
        <v>李莎莎</v>
      </c>
      <c r="Y52" s="73" t="str">
        <f>IFERROR(VLOOKUP(Y51,教师安排!$A:$AE,ROW(Y51)/2,FALSE),"")&amp;""</f>
        <v>万振贤</v>
      </c>
      <c r="Z52" s="64" t="str">
        <f>IFERROR(VLOOKUP(Z51,教师安排!$A:$AE,ROW(Z51)/2,FALSE),"")&amp;""</f>
        <v>朱燕芳</v>
      </c>
      <c r="AA52" s="65" t="str">
        <f>IFERROR(VLOOKUP(AA51,教师安排!$A:$AE,ROW(AA51)/2,FALSE),"")&amp;""</f>
        <v>周茹玉</v>
      </c>
      <c r="AB52" s="65" t="str">
        <f>IFERROR(VLOOKUP(AB51,教师安排!$A:$AE,ROW(AB51)/2,FALSE),"")&amp;""</f>
        <v>仲羚</v>
      </c>
      <c r="AC52" s="66" t="str">
        <f>IFERROR(VLOOKUP(AC51,教师安排!$A:$AE,ROW(AC51)/2,FALSE),"")&amp;""</f>
        <v>孙亚燕</v>
      </c>
      <c r="AD52" s="64" t="str">
        <f>IFERROR(VLOOKUP(AD51,教师安排!$A:$AE,ROW(AD51)/2,FALSE),"")&amp;""</f>
        <v>万振贤</v>
      </c>
      <c r="AE52" s="65" t="str">
        <f>IFERROR(VLOOKUP(AE51,教师安排!$A:$AE,ROW(AE51)/2,FALSE),"")&amp;""</f>
        <v>杨丽</v>
      </c>
      <c r="AF52" s="65" t="str">
        <f>IFERROR(VLOOKUP(AF51,教师安排!$A:$AE,ROW(AF51)/2,FALSE),"")&amp;""</f>
        <v>季晓兰</v>
      </c>
      <c r="AG52" s="73" t="str">
        <f>IFERROR(VLOOKUP(AG51,教师安排!$A:$AE,ROW(AG51)/2,FALSE),"")&amp;""</f>
        <v/>
      </c>
      <c r="AH52" s="64" t="str">
        <f>IFERROR(VLOOKUP(AH51,教师安排!$A:$AE,ROW(AH51)/2,FALSE),"")&amp;""</f>
        <v>周茹玉</v>
      </c>
      <c r="AI52" s="65" t="str">
        <f>IFERROR(VLOOKUP(AI51,教师安排!$A:$AE,ROW(AI51)/2,FALSE),"")&amp;""</f>
        <v>孙亚燕</v>
      </c>
      <c r="AJ52" s="65" t="str">
        <f>IFERROR(VLOOKUP(AJ51,教师安排!$A:$AE,ROW(AJ51)/2,FALSE),"")&amp;""</f>
        <v>万振贤</v>
      </c>
      <c r="AK52" s="66" t="str">
        <f>IFERROR(VLOOKUP(AK51,教师安排!$A:$AE,ROW(AK51)/2,FALSE),"")&amp;""</f>
        <v>季晓兰</v>
      </c>
      <c r="AL52" s="64" t="str">
        <f>IFERROR(VLOOKUP(AL51,教师安排!$A:$AE,ROW(AL51)/2,FALSE),"")&amp;""</f>
        <v>丁素娟</v>
      </c>
      <c r="AM52" s="65" t="str">
        <f>IFERROR(VLOOKUP(AM51,教师安排!$A:$AE,ROW(AM51)/2,FALSE),"")&amp;""</f>
        <v>朱燕芳</v>
      </c>
      <c r="AN52" s="65" t="str">
        <f>IFERROR(VLOOKUP(AN51,教师安排!$A:$AE,ROW(AN51)/2,FALSE),"")&amp;""</f>
        <v>仲羚</v>
      </c>
      <c r="AO52" s="73" t="str">
        <f>IFERROR(VLOOKUP(AO51,教师安排!$A:$AE,ROW(AO51)/2,FALSE),"")&amp;""</f>
        <v/>
      </c>
      <c r="AP52" s="109">
        <v>0</v>
      </c>
      <c r="AQ52" s="109">
        <v>48</v>
      </c>
    </row>
    <row r="53" spans="1:44" ht="16.2" customHeight="1" x14ac:dyDescent="0.15">
      <c r="A53" s="88" t="str">
        <f>INDEX(教师安排!$B$1:$AE$1,ROW(教师安排!A25))</f>
        <v>九6</v>
      </c>
      <c r="B53" s="93" t="s">
        <v>140</v>
      </c>
      <c r="C53" s="64" t="s">
        <v>102</v>
      </c>
      <c r="D53" s="94" t="s">
        <v>128</v>
      </c>
      <c r="E53" s="66" t="s">
        <v>152</v>
      </c>
      <c r="F53" s="64" t="s">
        <v>142</v>
      </c>
      <c r="G53" s="65" t="s">
        <v>120</v>
      </c>
      <c r="H53" s="65" t="s">
        <v>92</v>
      </c>
      <c r="I53" s="73" t="s">
        <v>110</v>
      </c>
      <c r="J53" s="64" t="s">
        <v>128</v>
      </c>
      <c r="K53" s="65" t="s">
        <v>142</v>
      </c>
      <c r="L53" s="65" t="s">
        <v>135</v>
      </c>
      <c r="M53" s="66" t="s">
        <v>140</v>
      </c>
      <c r="N53" s="64" t="s">
        <v>114</v>
      </c>
      <c r="O53" s="94" t="s">
        <v>152</v>
      </c>
      <c r="P53" s="94" t="s">
        <v>170</v>
      </c>
      <c r="Q53" s="73" t="s">
        <v>102</v>
      </c>
      <c r="R53" s="64" t="s">
        <v>140</v>
      </c>
      <c r="S53" s="65" t="s">
        <v>102</v>
      </c>
      <c r="T53" s="65" t="s">
        <v>135</v>
      </c>
      <c r="U53" s="66" t="s">
        <v>128</v>
      </c>
      <c r="V53" s="64" t="s">
        <v>152</v>
      </c>
      <c r="W53" s="65" t="s">
        <v>42</v>
      </c>
      <c r="X53" s="65" t="s">
        <v>165</v>
      </c>
      <c r="Y53" s="73" t="s">
        <v>114</v>
      </c>
      <c r="Z53" s="64" t="s">
        <v>128</v>
      </c>
      <c r="AA53" s="65" t="s">
        <v>152</v>
      </c>
      <c r="AB53" s="65" t="s">
        <v>142</v>
      </c>
      <c r="AC53" s="66" t="s">
        <v>114</v>
      </c>
      <c r="AD53" s="64" t="s">
        <v>102</v>
      </c>
      <c r="AE53" s="65" t="s">
        <v>135</v>
      </c>
      <c r="AF53" s="65" t="s">
        <v>140</v>
      </c>
      <c r="AG53" s="73" t="s">
        <v>166</v>
      </c>
      <c r="AH53" s="64" t="s">
        <v>128</v>
      </c>
      <c r="AI53" s="65" t="s">
        <v>165</v>
      </c>
      <c r="AJ53" s="65" t="s">
        <v>102</v>
      </c>
      <c r="AK53" s="66" t="s">
        <v>80</v>
      </c>
      <c r="AL53" s="95" t="s">
        <v>169</v>
      </c>
      <c r="AM53" s="65" t="s">
        <v>151</v>
      </c>
      <c r="AN53" s="65" t="s">
        <v>152</v>
      </c>
      <c r="AO53" s="73" t="s">
        <v>110</v>
      </c>
      <c r="AP53" s="111">
        <v>1</v>
      </c>
      <c r="AQ53" s="111">
        <v>49</v>
      </c>
    </row>
    <row r="54" spans="1:44" ht="16.2" customHeight="1" x14ac:dyDescent="0.15">
      <c r="A54" s="88" t="str">
        <f>HLOOKUP(A53,教师安排!$B$1:$AE$27,ROW($B$3),0)</f>
        <v>盛亚</v>
      </c>
      <c r="B54" s="93" t="str">
        <f>IFERROR(VLOOKUP(B53,教师安排!$A:$AE,ROW(B53)/2,FALSE),"")&amp;""</f>
        <v>盛亚</v>
      </c>
      <c r="C54" s="64" t="str">
        <f>IFERROR(VLOOKUP(C53,教师安排!$A:$AE,ROW(C53)/2,FALSE),"")&amp;""</f>
        <v>陈小燕</v>
      </c>
      <c r="D54" s="65" t="str">
        <f>IFERROR(VLOOKUP(D53,教师安排!$A:$AE,ROW(D53)/2,FALSE),"")&amp;""</f>
        <v>李亚芬</v>
      </c>
      <c r="E54" s="66" t="str">
        <f>IFERROR(VLOOKUP(E53,教师安排!$A:$AE,ROW(E53)/2,FALSE),"")&amp;""</f>
        <v>于小清</v>
      </c>
      <c r="F54" s="64" t="str">
        <f>IFERROR(VLOOKUP(F53,教师安排!$A:$AE,ROW(F53)/2,FALSE),"")&amp;""</f>
        <v>王晶</v>
      </c>
      <c r="G54" s="65" t="str">
        <f>IFERROR(VLOOKUP(G53,教师安排!$A:$AE,ROW(G53)/2,FALSE),"")&amp;""</f>
        <v>季艳</v>
      </c>
      <c r="H54" s="65" t="str">
        <f>IFERROR(VLOOKUP(H53,教师安排!$A:$AE,ROW(H53)/2,FALSE),"")&amp;""</f>
        <v>周小莉</v>
      </c>
      <c r="I54" s="73" t="str">
        <f>IFERROR(VLOOKUP(I53,教师安排!$A:$AE,ROW(I53)/2,FALSE),"")&amp;""</f>
        <v/>
      </c>
      <c r="J54" s="64" t="str">
        <f>IFERROR(VLOOKUP(J53,教师安排!$A:$AE,ROW(J53)/2,FALSE),"")&amp;""</f>
        <v>李亚芬</v>
      </c>
      <c r="K54" s="65" t="str">
        <f>IFERROR(VLOOKUP(K53,教师安排!$A:$AE,ROW(K53)/2,FALSE),"")&amp;""</f>
        <v>王晶</v>
      </c>
      <c r="L54" s="65" t="str">
        <f>IFERROR(VLOOKUP(L53,教师安排!$A:$AE,ROW(L53)/2,FALSE),"")&amp;""</f>
        <v>丁素娟</v>
      </c>
      <c r="M54" s="66" t="str">
        <f>IFERROR(VLOOKUP(M53,教师安排!$A:$AE,ROW(M53)/2,FALSE),"")&amp;""</f>
        <v>盛亚</v>
      </c>
      <c r="N54" s="64" t="str">
        <f>IFERROR(VLOOKUP(N53,教师安排!$A:$AE,ROW(N53)/2,FALSE),"")&amp;""</f>
        <v>史琴琴</v>
      </c>
      <c r="O54" s="65" t="str">
        <f>IFERROR(VLOOKUP(O53,教师安排!$A:$AE,ROW(O53)/2,FALSE),"")&amp;""</f>
        <v>于小清</v>
      </c>
      <c r="P54" s="65" t="str">
        <f>IFERROR(VLOOKUP(P53,教师安排!$A:$AE,ROW(P53)/2,FALSE),"")&amp;""</f>
        <v>陈小燕</v>
      </c>
      <c r="Q54" s="73" t="str">
        <f>IFERROR(VLOOKUP(Q53,教师安排!$A:$AE,ROW(Q53)/2,FALSE),"")&amp;""</f>
        <v>陈小燕</v>
      </c>
      <c r="R54" s="64" t="str">
        <f>IFERROR(VLOOKUP(R53,教师安排!$A:$AE,ROW(R53)/2,FALSE),"")&amp;""</f>
        <v>盛亚</v>
      </c>
      <c r="S54" s="65" t="str">
        <f>IFERROR(VLOOKUP(S53,教师安排!$A:$AE,ROW(S53)/2,FALSE),"")&amp;""</f>
        <v>陈小燕</v>
      </c>
      <c r="T54" s="65" t="str">
        <f>IFERROR(VLOOKUP(T53,教师安排!$A:$AE,ROW(T53)/2,FALSE),"")&amp;""</f>
        <v>丁素娟</v>
      </c>
      <c r="U54" s="66" t="str">
        <f>IFERROR(VLOOKUP(U53,教师安排!$A:$AE,ROW(U53)/2,FALSE),"")&amp;""</f>
        <v>李亚芬</v>
      </c>
      <c r="V54" s="64" t="str">
        <f>IFERROR(VLOOKUP(V53,教师安排!$A:$AE,ROW(V53)/2,FALSE),"")&amp;""</f>
        <v>于小清</v>
      </c>
      <c r="W54" s="65" t="str">
        <f>IFERROR(VLOOKUP(W53,教师安排!$A:$AE,ROW(W53)/2,FALSE),"")&amp;""</f>
        <v>盛亚</v>
      </c>
      <c r="X54" s="65" t="str">
        <f>IFERROR(VLOOKUP(X53,教师安排!$A:$AE,ROW(X53)/2,FALSE),"")&amp;""</f>
        <v>周小莉</v>
      </c>
      <c r="Y54" s="73" t="str">
        <f>IFERROR(VLOOKUP(Y53,教师安排!$A:$AE,ROW(Y53)/2,FALSE),"")&amp;""</f>
        <v>史琴琴</v>
      </c>
      <c r="Z54" s="64" t="str">
        <f>IFERROR(VLOOKUP(Z53,教师安排!$A:$AE,ROW(Z53)/2,FALSE),"")&amp;""</f>
        <v>李亚芬</v>
      </c>
      <c r="AA54" s="65" t="str">
        <f>IFERROR(VLOOKUP(AA53,教师安排!$A:$AE,ROW(AA53)/2,FALSE),"")&amp;""</f>
        <v>于小清</v>
      </c>
      <c r="AB54" s="65" t="str">
        <f>IFERROR(VLOOKUP(AB53,教师安排!$A:$AE,ROW(AB53)/2,FALSE),"")&amp;""</f>
        <v>王晶</v>
      </c>
      <c r="AC54" s="66" t="str">
        <f>IFERROR(VLOOKUP(AC53,教师安排!$A:$AE,ROW(AC53)/2,FALSE),"")&amp;""</f>
        <v>史琴琴</v>
      </c>
      <c r="AD54" s="64" t="str">
        <f>IFERROR(VLOOKUP(AD53,教师安排!$A:$AE,ROW(AD53)/2,FALSE),"")&amp;""</f>
        <v>陈小燕</v>
      </c>
      <c r="AE54" s="65" t="str">
        <f>IFERROR(VLOOKUP(AE53,教师安排!$A:$AE,ROW(AE53)/2,FALSE),"")&amp;""</f>
        <v>丁素娟</v>
      </c>
      <c r="AF54" s="65" t="str">
        <f>IFERROR(VLOOKUP(AF53,教师安排!$A:$AE,ROW(AF53)/2,FALSE),"")&amp;""</f>
        <v>盛亚</v>
      </c>
      <c r="AG54" s="73" t="str">
        <f>IFERROR(VLOOKUP(AG53,教师安排!$A:$AE,ROW(AG53)/2,FALSE),"")&amp;""</f>
        <v/>
      </c>
      <c r="AH54" s="64" t="str">
        <f>IFERROR(VLOOKUP(AH53,教师安排!$A:$AE,ROW(AH53)/2,FALSE),"")&amp;""</f>
        <v>李亚芬</v>
      </c>
      <c r="AI54" s="65" t="str">
        <f>IFERROR(VLOOKUP(AI53,教师安排!$A:$AE,ROW(AI53)/2,FALSE),"")&amp;""</f>
        <v>周小莉</v>
      </c>
      <c r="AJ54" s="65" t="str">
        <f>IFERROR(VLOOKUP(AJ53,教师安排!$A:$AE,ROW(AJ53)/2,FALSE),"")&amp;""</f>
        <v>陈小燕</v>
      </c>
      <c r="AK54" s="66" t="str">
        <f>IFERROR(VLOOKUP(AK53,教师安排!$A:$AE,ROW(AK53)/2,FALSE),"")&amp;""</f>
        <v>盛亚</v>
      </c>
      <c r="AL54" s="64" t="str">
        <f>IFERROR(VLOOKUP(AL53,教师安排!$A:$AE,ROW(AL53)/2,FALSE),"")&amp;""</f>
        <v>王晶</v>
      </c>
      <c r="AM54" s="65" t="str">
        <f>IFERROR(VLOOKUP(AM53,教师安排!$A:$AE,ROW(AM53)/2,FALSE),"")&amp;""</f>
        <v>李莎莎</v>
      </c>
      <c r="AN54" s="65" t="str">
        <f>IFERROR(VLOOKUP(AN53,教师安排!$A:$AE,ROW(AN53)/2,FALSE),"")&amp;""</f>
        <v>于小清</v>
      </c>
      <c r="AO54" s="73" t="str">
        <f>IFERROR(VLOOKUP(AO53,教师安排!$A:$AE,ROW(AO53)/2,FALSE),"")&amp;""</f>
        <v/>
      </c>
      <c r="AP54" s="109">
        <v>0</v>
      </c>
      <c r="AQ54" s="109">
        <v>50</v>
      </c>
    </row>
    <row r="55" spans="1:44" ht="16.2" customHeight="1" x14ac:dyDescent="0.15">
      <c r="A55" s="88" t="str">
        <f>INDEX(教师安排!$B$1:$AE$1,ROW(教师安排!A26))</f>
        <v>九7</v>
      </c>
      <c r="B55" s="93" t="s">
        <v>128</v>
      </c>
      <c r="C55" s="64" t="s">
        <v>152</v>
      </c>
      <c r="D55" s="65" t="s">
        <v>142</v>
      </c>
      <c r="E55" s="66" t="s">
        <v>170</v>
      </c>
      <c r="F55" s="64" t="s">
        <v>165</v>
      </c>
      <c r="G55" s="94" t="s">
        <v>114</v>
      </c>
      <c r="H55" s="94" t="s">
        <v>140</v>
      </c>
      <c r="I55" s="73" t="s">
        <v>110</v>
      </c>
      <c r="J55" s="64" t="s">
        <v>169</v>
      </c>
      <c r="K55" s="65" t="s">
        <v>128</v>
      </c>
      <c r="L55" s="65" t="s">
        <v>102</v>
      </c>
      <c r="M55" s="66" t="s">
        <v>135</v>
      </c>
      <c r="N55" s="64" t="s">
        <v>120</v>
      </c>
      <c r="O55" s="65" t="s">
        <v>140</v>
      </c>
      <c r="P55" s="65" t="s">
        <v>152</v>
      </c>
      <c r="Q55" s="73" t="s">
        <v>166</v>
      </c>
      <c r="R55" s="64" t="s">
        <v>128</v>
      </c>
      <c r="S55" s="65" t="s">
        <v>142</v>
      </c>
      <c r="T55" s="65" t="s">
        <v>135</v>
      </c>
      <c r="U55" s="66" t="s">
        <v>102</v>
      </c>
      <c r="V55" s="64" t="s">
        <v>152</v>
      </c>
      <c r="W55" s="65" t="s">
        <v>42</v>
      </c>
      <c r="X55" s="65" t="s">
        <v>80</v>
      </c>
      <c r="Y55" s="73" t="s">
        <v>102</v>
      </c>
      <c r="Z55" s="64" t="s">
        <v>140</v>
      </c>
      <c r="AA55" s="65" t="s">
        <v>152</v>
      </c>
      <c r="AB55" s="65" t="s">
        <v>128</v>
      </c>
      <c r="AC55" s="66" t="s">
        <v>135</v>
      </c>
      <c r="AD55" s="95" t="s">
        <v>114</v>
      </c>
      <c r="AE55" s="65" t="s">
        <v>165</v>
      </c>
      <c r="AF55" s="65" t="s">
        <v>102</v>
      </c>
      <c r="AG55" s="73" t="s">
        <v>114</v>
      </c>
      <c r="AH55" s="64" t="s">
        <v>140</v>
      </c>
      <c r="AI55" s="65" t="s">
        <v>102</v>
      </c>
      <c r="AJ55" s="65" t="s">
        <v>128</v>
      </c>
      <c r="AK55" s="66" t="s">
        <v>92</v>
      </c>
      <c r="AL55" s="64" t="s">
        <v>152</v>
      </c>
      <c r="AM55" s="94" t="s">
        <v>151</v>
      </c>
      <c r="AN55" s="94" t="s">
        <v>142</v>
      </c>
      <c r="AO55" s="73" t="s">
        <v>110</v>
      </c>
      <c r="AP55" s="111">
        <v>1</v>
      </c>
      <c r="AQ55" s="111">
        <v>51</v>
      </c>
    </row>
    <row r="56" spans="1:44" ht="16.2" customHeight="1" x14ac:dyDescent="0.15">
      <c r="A56" s="88" t="str">
        <f>HLOOKUP(A55,教师安排!$B$1:$AE$27,ROW($B$3),0)</f>
        <v>李亚芬</v>
      </c>
      <c r="B56" s="93" t="str">
        <f>IFERROR(VLOOKUP(B55,教师安排!$A:$AE,ROW(B55)/2,FALSE),"")&amp;""</f>
        <v>李亚芬</v>
      </c>
      <c r="C56" s="64" t="str">
        <f>IFERROR(VLOOKUP(C55,教师安排!$A:$AE,ROW(C55)/2,FALSE),"")&amp;""</f>
        <v>朱燕芳</v>
      </c>
      <c r="D56" s="65" t="str">
        <f>IFERROR(VLOOKUP(D55,教师安排!$A:$AE,ROW(D55)/2,FALSE),"")&amp;""</f>
        <v>王晶</v>
      </c>
      <c r="E56" s="66" t="str">
        <f>IFERROR(VLOOKUP(E55,教师安排!$A:$AE,ROW(E55)/2,FALSE),"")&amp;""</f>
        <v>陈小燕</v>
      </c>
      <c r="F56" s="64" t="str">
        <f>IFERROR(VLOOKUP(F55,教师安排!$A:$AE,ROW(F55)/2,FALSE),"")&amp;""</f>
        <v>周小莉</v>
      </c>
      <c r="G56" s="65" t="str">
        <f>IFERROR(VLOOKUP(G55,教师安排!$A:$AE,ROW(G55)/2,FALSE),"")&amp;""</f>
        <v>史琴琴</v>
      </c>
      <c r="H56" s="65" t="str">
        <f>IFERROR(VLOOKUP(H55,教师安排!$A:$AE,ROW(H55)/2,FALSE),"")&amp;""</f>
        <v>李晓凌</v>
      </c>
      <c r="I56" s="73" t="str">
        <f>IFERROR(VLOOKUP(I55,教师安排!$A:$AE,ROW(I55)/2,FALSE),"")&amp;""</f>
        <v/>
      </c>
      <c r="J56" s="64" t="str">
        <f>IFERROR(VLOOKUP(J55,教师安排!$A:$AE,ROW(J55)/2,FALSE),"")&amp;""</f>
        <v>王晶</v>
      </c>
      <c r="K56" s="65" t="str">
        <f>IFERROR(VLOOKUP(K55,教师安排!$A:$AE,ROW(K55)/2,FALSE),"")&amp;""</f>
        <v>李亚芬</v>
      </c>
      <c r="L56" s="65" t="str">
        <f>IFERROR(VLOOKUP(L55,教师安排!$A:$AE,ROW(L55)/2,FALSE),"")&amp;""</f>
        <v>陈小燕</v>
      </c>
      <c r="M56" s="66" t="str">
        <f>IFERROR(VLOOKUP(M55,教师安排!$A:$AE,ROW(M55)/2,FALSE),"")&amp;""</f>
        <v>杨俊</v>
      </c>
      <c r="N56" s="64" t="str">
        <f>IFERROR(VLOOKUP(N55,教师安排!$A:$AE,ROW(N55)/2,FALSE),"")&amp;""</f>
        <v>季艳</v>
      </c>
      <c r="O56" s="65" t="str">
        <f>IFERROR(VLOOKUP(O55,教师安排!$A:$AE,ROW(O55)/2,FALSE),"")&amp;""</f>
        <v>李晓凌</v>
      </c>
      <c r="P56" s="65" t="str">
        <f>IFERROR(VLOOKUP(P55,教师安排!$A:$AE,ROW(P55)/2,FALSE),"")&amp;""</f>
        <v>朱燕芳</v>
      </c>
      <c r="Q56" s="73" t="str">
        <f>IFERROR(VLOOKUP(Q55,教师安排!$A:$AE,ROW(Q55)/2,FALSE),"")&amp;""</f>
        <v/>
      </c>
      <c r="R56" s="64" t="str">
        <f>IFERROR(VLOOKUP(R55,教师安排!$A:$AE,ROW(R55)/2,FALSE),"")&amp;""</f>
        <v>李亚芬</v>
      </c>
      <c r="S56" s="65" t="str">
        <f>IFERROR(VLOOKUP(S55,教师安排!$A:$AE,ROW(S55)/2,FALSE),"")&amp;""</f>
        <v>王晶</v>
      </c>
      <c r="T56" s="65" t="str">
        <f>IFERROR(VLOOKUP(T55,教师安排!$A:$AE,ROW(T55)/2,FALSE),"")&amp;""</f>
        <v>杨俊</v>
      </c>
      <c r="U56" s="66" t="str">
        <f>IFERROR(VLOOKUP(U55,教师安排!$A:$AE,ROW(U55)/2,FALSE),"")&amp;""</f>
        <v>陈小燕</v>
      </c>
      <c r="V56" s="64" t="str">
        <f>IFERROR(VLOOKUP(V55,教师安排!$A:$AE,ROW(V55)/2,FALSE),"")&amp;""</f>
        <v>朱燕芳</v>
      </c>
      <c r="W56" s="65" t="str">
        <f>IFERROR(VLOOKUP(W55,教师安排!$A:$AE,ROW(W55)/2,FALSE),"")&amp;""</f>
        <v>李亚芬</v>
      </c>
      <c r="X56" s="65" t="str">
        <f>IFERROR(VLOOKUP(X55,教师安排!$A:$AE,ROW(X55)/2,FALSE),"")&amp;""</f>
        <v>李晓凌</v>
      </c>
      <c r="Y56" s="73" t="str">
        <f>IFERROR(VLOOKUP(Y55,教师安排!$A:$AE,ROW(Y55)/2,FALSE),"")&amp;""</f>
        <v>陈小燕</v>
      </c>
      <c r="Z56" s="64" t="str">
        <f>IFERROR(VLOOKUP(Z55,教师安排!$A:$AE,ROW(Z55)/2,FALSE),"")&amp;""</f>
        <v>李晓凌</v>
      </c>
      <c r="AA56" s="65" t="str">
        <f>IFERROR(VLOOKUP(AA55,教师安排!$A:$AE,ROW(AA55)/2,FALSE),"")&amp;""</f>
        <v>朱燕芳</v>
      </c>
      <c r="AB56" s="65" t="str">
        <f>IFERROR(VLOOKUP(AB55,教师安排!$A:$AE,ROW(AB55)/2,FALSE),"")&amp;""</f>
        <v>李亚芬</v>
      </c>
      <c r="AC56" s="66" t="str">
        <f>IFERROR(VLOOKUP(AC55,教师安排!$A:$AE,ROW(AC55)/2,FALSE),"")&amp;""</f>
        <v>杨俊</v>
      </c>
      <c r="AD56" s="64" t="str">
        <f>IFERROR(VLOOKUP(AD55,教师安排!$A:$AE,ROW(AD55)/2,FALSE),"")&amp;""</f>
        <v>史琴琴</v>
      </c>
      <c r="AE56" s="65" t="str">
        <f>IFERROR(VLOOKUP(AE55,教师安排!$A:$AE,ROW(AE55)/2,FALSE),"")&amp;""</f>
        <v>周小莉</v>
      </c>
      <c r="AF56" s="65" t="str">
        <f>IFERROR(VLOOKUP(AF55,教师安排!$A:$AE,ROW(AF55)/2,FALSE),"")&amp;""</f>
        <v>陈小燕</v>
      </c>
      <c r="AG56" s="73" t="str">
        <f>IFERROR(VLOOKUP(AG55,教师安排!$A:$AE,ROW(AG55)/2,FALSE),"")&amp;""</f>
        <v>史琴琴</v>
      </c>
      <c r="AH56" s="64" t="str">
        <f>IFERROR(VLOOKUP(AH55,教师安排!$A:$AE,ROW(AH55)/2,FALSE),"")&amp;""</f>
        <v>李晓凌</v>
      </c>
      <c r="AI56" s="65" t="str">
        <f>IFERROR(VLOOKUP(AI55,教师安排!$A:$AE,ROW(AI55)/2,FALSE),"")&amp;""</f>
        <v>陈小燕</v>
      </c>
      <c r="AJ56" s="65" t="str">
        <f>IFERROR(VLOOKUP(AJ55,教师安排!$A:$AE,ROW(AJ55)/2,FALSE),"")&amp;""</f>
        <v>李亚芬</v>
      </c>
      <c r="AK56" s="66" t="str">
        <f>IFERROR(VLOOKUP(AK55,教师安排!$A:$AE,ROW(AK55)/2,FALSE),"")&amp;""</f>
        <v>周小莉</v>
      </c>
      <c r="AL56" s="64" t="str">
        <f>IFERROR(VLOOKUP(AL55,教师安排!$A:$AE,ROW(AL55)/2,FALSE),"")&amp;""</f>
        <v>朱燕芳</v>
      </c>
      <c r="AM56" s="65" t="str">
        <f>IFERROR(VLOOKUP(AM55,教师安排!$A:$AE,ROW(AM55)/2,FALSE),"")&amp;""</f>
        <v>王玉娟</v>
      </c>
      <c r="AN56" s="65" t="str">
        <f>IFERROR(VLOOKUP(AN55,教师安排!$A:$AE,ROW(AN55)/2,FALSE),"")&amp;""</f>
        <v>王晶</v>
      </c>
      <c r="AO56" s="73" t="str">
        <f>IFERROR(VLOOKUP(AO55,教师安排!$A:$AE,ROW(AO55)/2,FALSE),"")&amp;""</f>
        <v/>
      </c>
      <c r="AP56" s="109">
        <v>0</v>
      </c>
      <c r="AQ56" s="109">
        <v>52</v>
      </c>
    </row>
    <row r="57" spans="1:44" ht="16.55" customHeight="1" x14ac:dyDescent="0.15">
      <c r="A57" s="88" t="str">
        <f>INDEX(教师安排!$B$1:$AE$1,ROW(教师安排!A27))</f>
        <v>九8</v>
      </c>
      <c r="B57" s="93" t="s">
        <v>80</v>
      </c>
      <c r="C57" s="64" t="s">
        <v>102</v>
      </c>
      <c r="D57" s="94" t="s">
        <v>128</v>
      </c>
      <c r="E57" s="66" t="s">
        <v>135</v>
      </c>
      <c r="F57" s="64" t="s">
        <v>152</v>
      </c>
      <c r="G57" s="65" t="s">
        <v>114</v>
      </c>
      <c r="H57" s="65" t="s">
        <v>169</v>
      </c>
      <c r="I57" s="73" t="s">
        <v>102</v>
      </c>
      <c r="J57" s="64" t="s">
        <v>128</v>
      </c>
      <c r="K57" s="65" t="s">
        <v>142</v>
      </c>
      <c r="L57" s="65" t="s">
        <v>140</v>
      </c>
      <c r="M57" s="66" t="s">
        <v>92</v>
      </c>
      <c r="N57" s="64" t="s">
        <v>135</v>
      </c>
      <c r="O57" s="65" t="s">
        <v>102</v>
      </c>
      <c r="P57" s="65" t="s">
        <v>152</v>
      </c>
      <c r="Q57" s="73" t="s">
        <v>114</v>
      </c>
      <c r="R57" s="64" t="s">
        <v>128</v>
      </c>
      <c r="S57" s="65" t="s">
        <v>152</v>
      </c>
      <c r="T57" s="65" t="s">
        <v>151</v>
      </c>
      <c r="U57" s="66" t="s">
        <v>170</v>
      </c>
      <c r="V57" s="64" t="s">
        <v>142</v>
      </c>
      <c r="W57" s="65" t="s">
        <v>42</v>
      </c>
      <c r="X57" s="65" t="s">
        <v>140</v>
      </c>
      <c r="Y57" s="73" t="s">
        <v>110</v>
      </c>
      <c r="Z57" s="64" t="s">
        <v>142</v>
      </c>
      <c r="AA57" s="65" t="s">
        <v>128</v>
      </c>
      <c r="AB57" s="65" t="s">
        <v>152</v>
      </c>
      <c r="AC57" s="66" t="s">
        <v>120</v>
      </c>
      <c r="AD57" s="64" t="s">
        <v>165</v>
      </c>
      <c r="AE57" s="94" t="s">
        <v>102</v>
      </c>
      <c r="AF57" s="94" t="s">
        <v>140</v>
      </c>
      <c r="AG57" s="73" t="s">
        <v>110</v>
      </c>
      <c r="AH57" s="64" t="s">
        <v>128</v>
      </c>
      <c r="AI57" s="65" t="s">
        <v>152</v>
      </c>
      <c r="AJ57" s="65" t="s">
        <v>140</v>
      </c>
      <c r="AK57" s="66" t="s">
        <v>102</v>
      </c>
      <c r="AL57" s="64" t="s">
        <v>114</v>
      </c>
      <c r="AM57" s="65" t="s">
        <v>135</v>
      </c>
      <c r="AN57" s="65" t="s">
        <v>165</v>
      </c>
      <c r="AO57" s="103" t="s">
        <v>166</v>
      </c>
      <c r="AP57" s="111">
        <v>1</v>
      </c>
      <c r="AQ57" s="111">
        <v>53</v>
      </c>
    </row>
    <row r="58" spans="1:44" ht="16.2" customHeight="1" x14ac:dyDescent="0.15">
      <c r="A58" s="88" t="str">
        <f>HLOOKUP(A57,教师安排!$B$1:$AE$27,ROW($B$3),0)</f>
        <v>孙明</v>
      </c>
      <c r="B58" s="93" t="str">
        <f>IFERROR(VLOOKUP(B57,教师安排!$A:$AE,ROW(B57)/2,FALSE),"")&amp;""</f>
        <v>金薇</v>
      </c>
      <c r="C58" s="64" t="str">
        <f>IFERROR(VLOOKUP(C57,教师安排!$A:$AE,ROW(C57)/2,FALSE),"")&amp;""</f>
        <v>陈洲</v>
      </c>
      <c r="D58" s="65" t="str">
        <f>IFERROR(VLOOKUP(D57,教师安排!$A:$AE,ROW(D57)/2,FALSE),"")&amp;""</f>
        <v>孙明</v>
      </c>
      <c r="E58" s="66" t="str">
        <f>IFERROR(VLOOKUP(E57,教师安排!$A:$AE,ROW(E57)/2,FALSE),"")&amp;""</f>
        <v>杨俊</v>
      </c>
      <c r="F58" s="64" t="str">
        <f>IFERROR(VLOOKUP(F57,教师安排!$A:$AE,ROW(F57)/2,FALSE),"")&amp;""</f>
        <v>司晓玉</v>
      </c>
      <c r="G58" s="65" t="str">
        <f>IFERROR(VLOOKUP(G57,教师安排!$A:$AE,ROW(G57)/2,FALSE),"")&amp;""</f>
        <v>杨丽</v>
      </c>
      <c r="H58" s="65" t="str">
        <f>IFERROR(VLOOKUP(H57,教师安排!$A:$AE,ROW(H57)/2,FALSE),"")&amp;""</f>
        <v>陶文仙</v>
      </c>
      <c r="I58" s="73" t="str">
        <f>IFERROR(VLOOKUP(I57,教师安排!$A:$AE,ROW(I57)/2,FALSE),"")&amp;""</f>
        <v>陈洲</v>
      </c>
      <c r="J58" s="64" t="str">
        <f>IFERROR(VLOOKUP(J57,教师安排!$A:$AE,ROW(J57)/2,FALSE),"")&amp;""</f>
        <v>孙明</v>
      </c>
      <c r="K58" s="65" t="str">
        <f>IFERROR(VLOOKUP(K57,教师安排!$A:$AE,ROW(K57)/2,FALSE),"")&amp;""</f>
        <v>陶文仙</v>
      </c>
      <c r="L58" s="65" t="str">
        <f>IFERROR(VLOOKUP(L57,教师安排!$A:$AE,ROW(L57)/2,FALSE),"")&amp;""</f>
        <v>金薇</v>
      </c>
      <c r="M58" s="66" t="str">
        <f>IFERROR(VLOOKUP(M57,教师安排!$A:$AE,ROW(M57)/2,FALSE),"")&amp;""</f>
        <v>周小莉</v>
      </c>
      <c r="N58" s="64" t="str">
        <f>IFERROR(VLOOKUP(N57,教师安排!$A:$AE,ROW(N57)/2,FALSE),"")&amp;""</f>
        <v>杨俊</v>
      </c>
      <c r="O58" s="65" t="str">
        <f>IFERROR(VLOOKUP(O57,教师安排!$A:$AE,ROW(O57)/2,FALSE),"")&amp;""</f>
        <v>陈洲</v>
      </c>
      <c r="P58" s="65" t="str">
        <f>IFERROR(VLOOKUP(P57,教师安排!$A:$AE,ROW(P57)/2,FALSE),"")&amp;""</f>
        <v>司晓玉</v>
      </c>
      <c r="Q58" s="73" t="str">
        <f>IFERROR(VLOOKUP(Q57,教师安排!$A:$AE,ROW(Q57)/2,FALSE),"")&amp;""</f>
        <v>杨丽</v>
      </c>
      <c r="R58" s="64" t="str">
        <f>IFERROR(VLOOKUP(R57,教师安排!$A:$AE,ROW(R57)/2,FALSE),"")&amp;""</f>
        <v>孙明</v>
      </c>
      <c r="S58" s="65" t="str">
        <f>IFERROR(VLOOKUP(S57,教师安排!$A:$AE,ROW(S57)/2,FALSE),"")&amp;""</f>
        <v>司晓玉</v>
      </c>
      <c r="T58" s="65" t="str">
        <f>IFERROR(VLOOKUP(T57,教师安排!$A:$AE,ROW(T57)/2,FALSE),"")&amp;""</f>
        <v>王玉娟</v>
      </c>
      <c r="U58" s="66" t="str">
        <f>IFERROR(VLOOKUP(U57,教师安排!$A:$AE,ROW(U57)/2,FALSE),"")&amp;""</f>
        <v>陈洲</v>
      </c>
      <c r="V58" s="64" t="str">
        <f>IFERROR(VLOOKUP(V57,教师安排!$A:$AE,ROW(V57)/2,FALSE),"")&amp;""</f>
        <v>陶文仙</v>
      </c>
      <c r="W58" s="65" t="str">
        <f>IFERROR(VLOOKUP(W57,教师安排!$A:$AE,ROW(W57)/2,FALSE),"")&amp;""</f>
        <v>孙明</v>
      </c>
      <c r="X58" s="65" t="str">
        <f>IFERROR(VLOOKUP(X57,教师安排!$A:$AE,ROW(X57)/2,FALSE),"")&amp;""</f>
        <v>金薇</v>
      </c>
      <c r="Y58" s="73" t="str">
        <f>IFERROR(VLOOKUP(Y57,教师安排!$A:$AE,ROW(Y57)/2,FALSE),"")&amp;""</f>
        <v/>
      </c>
      <c r="Z58" s="64" t="str">
        <f>IFERROR(VLOOKUP(Z57,教师安排!$A:$AE,ROW(Z57)/2,FALSE),"")&amp;""</f>
        <v>陶文仙</v>
      </c>
      <c r="AA58" s="65" t="str">
        <f>IFERROR(VLOOKUP(AA57,教师安排!$A:$AE,ROW(AA57)/2,FALSE),"")&amp;""</f>
        <v>孙明</v>
      </c>
      <c r="AB58" s="65" t="str">
        <f>IFERROR(VLOOKUP(AB57,教师安排!$A:$AE,ROW(AB57)/2,FALSE),"")&amp;""</f>
        <v>司晓玉</v>
      </c>
      <c r="AC58" s="66" t="str">
        <f>IFERROR(VLOOKUP(AC57,教师安排!$A:$AE,ROW(AC57)/2,FALSE),"")&amp;""</f>
        <v>季艳</v>
      </c>
      <c r="AD58" s="64" t="str">
        <f>IFERROR(VLOOKUP(AD57,教师安排!$A:$AE,ROW(AD57)/2,FALSE),"")&amp;""</f>
        <v>周小莉</v>
      </c>
      <c r="AE58" s="65" t="str">
        <f>IFERROR(VLOOKUP(AE57,教师安排!$A:$AE,ROW(AE57)/2,FALSE),"")&amp;""</f>
        <v>陈洲</v>
      </c>
      <c r="AF58" s="65" t="str">
        <f>IFERROR(VLOOKUP(AF57,教师安排!$A:$AE,ROW(AF57)/2,FALSE),"")&amp;""</f>
        <v>金薇</v>
      </c>
      <c r="AG58" s="73" t="str">
        <f>IFERROR(VLOOKUP(AG57,教师安排!$A:$AE,ROW(AG57)/2,FALSE),"")&amp;""</f>
        <v/>
      </c>
      <c r="AH58" s="64" t="str">
        <f>IFERROR(VLOOKUP(AH57,教师安排!$A:$AE,ROW(AH57)/2,FALSE),"")&amp;""</f>
        <v>孙明</v>
      </c>
      <c r="AI58" s="65" t="str">
        <f>IFERROR(VLOOKUP(AI57,教师安排!$A:$AE,ROW(AI57)/2,FALSE),"")&amp;""</f>
        <v>司晓玉</v>
      </c>
      <c r="AJ58" s="65" t="str">
        <f>IFERROR(VLOOKUP(AJ57,教师安排!$A:$AE,ROW(AJ57)/2,FALSE),"")&amp;""</f>
        <v>金薇</v>
      </c>
      <c r="AK58" s="66" t="str">
        <f>IFERROR(VLOOKUP(AK57,教师安排!$A:$AE,ROW(AK57)/2,FALSE),"")&amp;""</f>
        <v>陈洲</v>
      </c>
      <c r="AL58" s="64" t="str">
        <f>IFERROR(VLOOKUP(AL57,教师安排!$A:$AE,ROW(AL57)/2,FALSE),"")&amp;""</f>
        <v>杨丽</v>
      </c>
      <c r="AM58" s="65" t="str">
        <f>IFERROR(VLOOKUP(AM57,教师安排!$A:$AE,ROW(AM57)/2,FALSE),"")&amp;""</f>
        <v>杨俊</v>
      </c>
      <c r="AN58" s="65" t="str">
        <f>IFERROR(VLOOKUP(AN57,教师安排!$A:$AE,ROW(AN57)/2,FALSE),"")&amp;""</f>
        <v>周小莉</v>
      </c>
      <c r="AO58" s="73" t="str">
        <f>IFERROR(VLOOKUP(AO57,教师安排!$A:$AE,ROW(AO57)/2,FALSE),"")&amp;""</f>
        <v/>
      </c>
      <c r="AP58" s="109">
        <v>0</v>
      </c>
      <c r="AQ58" s="109">
        <v>54</v>
      </c>
    </row>
    <row r="59" spans="1:44" ht="16.2" customHeight="1" x14ac:dyDescent="0.15">
      <c r="A59" s="88" t="str">
        <f>INDEX(教师安排!$B$1:$AE$1,ROW(教师安排!A28))</f>
        <v>九9</v>
      </c>
      <c r="B59" s="93" t="s">
        <v>170</v>
      </c>
      <c r="C59" s="64" t="s">
        <v>140</v>
      </c>
      <c r="D59" s="65" t="s">
        <v>165</v>
      </c>
      <c r="E59" s="66" t="s">
        <v>128</v>
      </c>
      <c r="F59" s="95" t="s">
        <v>152</v>
      </c>
      <c r="G59" s="65" t="s">
        <v>142</v>
      </c>
      <c r="H59" s="65" t="s">
        <v>135</v>
      </c>
      <c r="I59" s="73" t="s">
        <v>166</v>
      </c>
      <c r="J59" s="64" t="s">
        <v>140</v>
      </c>
      <c r="K59" s="94" t="s">
        <v>102</v>
      </c>
      <c r="L59" s="65" t="s">
        <v>152</v>
      </c>
      <c r="M59" s="66" t="s">
        <v>128</v>
      </c>
      <c r="N59" s="64" t="s">
        <v>142</v>
      </c>
      <c r="O59" s="65" t="s">
        <v>165</v>
      </c>
      <c r="P59" s="65" t="s">
        <v>135</v>
      </c>
      <c r="Q59" s="73" t="s">
        <v>102</v>
      </c>
      <c r="R59" s="64" t="s">
        <v>152</v>
      </c>
      <c r="S59" s="65" t="s">
        <v>128</v>
      </c>
      <c r="T59" s="65" t="s">
        <v>135</v>
      </c>
      <c r="U59" s="66" t="s">
        <v>80</v>
      </c>
      <c r="V59" s="64" t="s">
        <v>102</v>
      </c>
      <c r="W59" s="65" t="s">
        <v>42</v>
      </c>
      <c r="X59" s="65" t="s">
        <v>114</v>
      </c>
      <c r="Y59" s="73" t="s">
        <v>114</v>
      </c>
      <c r="Z59" s="64" t="s">
        <v>114</v>
      </c>
      <c r="AA59" s="65" t="s">
        <v>152</v>
      </c>
      <c r="AB59" s="65" t="s">
        <v>128</v>
      </c>
      <c r="AC59" s="66" t="s">
        <v>169</v>
      </c>
      <c r="AD59" s="64" t="s">
        <v>120</v>
      </c>
      <c r="AE59" s="65" t="s">
        <v>140</v>
      </c>
      <c r="AF59" s="65" t="s">
        <v>102</v>
      </c>
      <c r="AG59" s="73" t="s">
        <v>110</v>
      </c>
      <c r="AH59" s="64" t="s">
        <v>142</v>
      </c>
      <c r="AI59" s="65" t="s">
        <v>128</v>
      </c>
      <c r="AJ59" s="65" t="s">
        <v>140</v>
      </c>
      <c r="AK59" s="106" t="s">
        <v>102</v>
      </c>
      <c r="AL59" s="64" t="s">
        <v>151</v>
      </c>
      <c r="AM59" s="65" t="s">
        <v>152</v>
      </c>
      <c r="AN59" s="65" t="s">
        <v>92</v>
      </c>
      <c r="AO59" s="73" t="s">
        <v>110</v>
      </c>
      <c r="AP59" s="111">
        <v>1</v>
      </c>
      <c r="AQ59" s="111">
        <v>55</v>
      </c>
    </row>
    <row r="60" spans="1:44" ht="16.2" customHeight="1" x14ac:dyDescent="0.15">
      <c r="A60" s="88" t="str">
        <f>HLOOKUP(A59,教师安排!$B$1:$AE$27,ROW($B$3),0)</f>
        <v>庄凤来</v>
      </c>
      <c r="B60" s="93" t="str">
        <f>IFERROR(VLOOKUP(B59,教师安排!$A:$AE,ROW(B59)/2,FALSE),"")&amp;""</f>
        <v>张茂山</v>
      </c>
      <c r="C60" s="64" t="str">
        <f>IFERROR(VLOOKUP(C59,教师安排!$A:$AE,ROW(C59)/2,FALSE),"")&amp;""</f>
        <v>李晓凌</v>
      </c>
      <c r="D60" s="65" t="str">
        <f>IFERROR(VLOOKUP(D59,教师安排!$A:$AE,ROW(D59)/2,FALSE),"")&amp;""</f>
        <v>赵琴娣</v>
      </c>
      <c r="E60" s="66" t="str">
        <f>IFERROR(VLOOKUP(E59,教师安排!$A:$AE,ROW(E59)/2,FALSE),"")&amp;""</f>
        <v>庄凤来</v>
      </c>
      <c r="F60" s="64" t="str">
        <f>IFERROR(VLOOKUP(F59,教师安排!$A:$AE,ROW(F59)/2,FALSE),"")&amp;""</f>
        <v>郭玉亚</v>
      </c>
      <c r="G60" s="65" t="str">
        <f>IFERROR(VLOOKUP(G59,教师安排!$A:$AE,ROW(G59)/2,FALSE),"")&amp;""</f>
        <v>庞涛</v>
      </c>
      <c r="H60" s="65" t="str">
        <f>IFERROR(VLOOKUP(H59,教师安排!$A:$AE,ROW(H59)/2,FALSE),"")&amp;""</f>
        <v>邵建春</v>
      </c>
      <c r="I60" s="73" t="str">
        <f>IFERROR(VLOOKUP(I59,教师安排!$A:$AE,ROW(I59)/2,FALSE),"")&amp;""</f>
        <v/>
      </c>
      <c r="J60" s="64" t="str">
        <f>IFERROR(VLOOKUP(J59,教师安排!$A:$AE,ROW(J59)/2,FALSE),"")&amp;""</f>
        <v>李晓凌</v>
      </c>
      <c r="K60" s="65" t="str">
        <f>IFERROR(VLOOKUP(K59,教师安排!$A:$AE,ROW(K59)/2,FALSE),"")&amp;""</f>
        <v>张茂山</v>
      </c>
      <c r="L60" s="65" t="str">
        <f>IFERROR(VLOOKUP(L59,教师安排!$A:$AE,ROW(L59)/2,FALSE),"")&amp;""</f>
        <v>郭玉亚</v>
      </c>
      <c r="M60" s="66" t="str">
        <f>IFERROR(VLOOKUP(M59,教师安排!$A:$AE,ROW(M59)/2,FALSE),"")&amp;""</f>
        <v>庄凤来</v>
      </c>
      <c r="N60" s="64" t="str">
        <f>IFERROR(VLOOKUP(N59,教师安排!$A:$AE,ROW(N59)/2,FALSE),"")&amp;""</f>
        <v>庞涛</v>
      </c>
      <c r="O60" s="65" t="str">
        <f>IFERROR(VLOOKUP(O59,教师安排!$A:$AE,ROW(O59)/2,FALSE),"")&amp;""</f>
        <v>赵琴娣</v>
      </c>
      <c r="P60" s="65" t="str">
        <f>IFERROR(VLOOKUP(P59,教师安排!$A:$AE,ROW(P59)/2,FALSE),"")&amp;""</f>
        <v>邵建春</v>
      </c>
      <c r="Q60" s="73" t="str">
        <f>IFERROR(VLOOKUP(Q59,教师安排!$A:$AE,ROW(Q59)/2,FALSE),"")&amp;""</f>
        <v>张茂山</v>
      </c>
      <c r="R60" s="64" t="str">
        <f>IFERROR(VLOOKUP(R59,教师安排!$A:$AE,ROW(R59)/2,FALSE),"")&amp;""</f>
        <v>郭玉亚</v>
      </c>
      <c r="S60" s="65" t="str">
        <f>IFERROR(VLOOKUP(S59,教师安排!$A:$AE,ROW(S59)/2,FALSE),"")&amp;""</f>
        <v>庄凤来</v>
      </c>
      <c r="T60" s="65" t="str">
        <f>IFERROR(VLOOKUP(T59,教师安排!$A:$AE,ROW(T59)/2,FALSE),"")&amp;""</f>
        <v>邵建春</v>
      </c>
      <c r="U60" s="66" t="str">
        <f>IFERROR(VLOOKUP(U59,教师安排!$A:$AE,ROW(U59)/2,FALSE),"")&amp;""</f>
        <v>李晓凌</v>
      </c>
      <c r="V60" s="64" t="str">
        <f>IFERROR(VLOOKUP(V59,教师安排!$A:$AE,ROW(V59)/2,FALSE),"")&amp;""</f>
        <v>张茂山</v>
      </c>
      <c r="W60" s="65" t="str">
        <f>IFERROR(VLOOKUP(W59,教师安排!$A:$AE,ROW(W59)/2,FALSE),"")&amp;""</f>
        <v>庄凤来</v>
      </c>
      <c r="X60" s="65" t="str">
        <f>IFERROR(VLOOKUP(X59,教师安排!$A:$AE,ROW(X59)/2,FALSE),"")&amp;""</f>
        <v>杨丽</v>
      </c>
      <c r="Y60" s="73" t="str">
        <f>IFERROR(VLOOKUP(Y59,教师安排!$A:$AE,ROW(Y59)/2,FALSE),"")&amp;""</f>
        <v>杨丽</v>
      </c>
      <c r="Z60" s="64" t="str">
        <f>IFERROR(VLOOKUP(Z59,教师安排!$A:$AE,ROW(Z59)/2,FALSE),"")&amp;""</f>
        <v>杨丽</v>
      </c>
      <c r="AA60" s="65" t="str">
        <f>IFERROR(VLOOKUP(AA59,教师安排!$A:$AE,ROW(AA59)/2,FALSE),"")&amp;""</f>
        <v>郭玉亚</v>
      </c>
      <c r="AB60" s="65" t="str">
        <f>IFERROR(VLOOKUP(AB59,教师安排!$A:$AE,ROW(AB59)/2,FALSE),"")&amp;""</f>
        <v>庄凤来</v>
      </c>
      <c r="AC60" s="66" t="str">
        <f>IFERROR(VLOOKUP(AC59,教师安排!$A:$AE,ROW(AC59)/2,FALSE),"")&amp;""</f>
        <v>庞涛</v>
      </c>
      <c r="AD60" s="64" t="str">
        <f>IFERROR(VLOOKUP(AD59,教师安排!$A:$AE,ROW(AD59)/2,FALSE),"")&amp;""</f>
        <v>季艳</v>
      </c>
      <c r="AE60" s="65" t="str">
        <f>IFERROR(VLOOKUP(AE59,教师安排!$A:$AE,ROW(AE59)/2,FALSE),"")&amp;""</f>
        <v>李晓凌</v>
      </c>
      <c r="AF60" s="65" t="str">
        <f>IFERROR(VLOOKUP(AF59,教师安排!$A:$AE,ROW(AF59)/2,FALSE),"")&amp;""</f>
        <v>张茂山</v>
      </c>
      <c r="AG60" s="73" t="str">
        <f>IFERROR(VLOOKUP(AG59,教师安排!$A:$AE,ROW(AG59)/2,FALSE),"")&amp;""</f>
        <v/>
      </c>
      <c r="AH60" s="64" t="str">
        <f>IFERROR(VLOOKUP(AH59,教师安排!$A:$AE,ROW(AH59)/2,FALSE),"")&amp;""</f>
        <v>庞涛</v>
      </c>
      <c r="AI60" s="65" t="str">
        <f>IFERROR(VLOOKUP(AI59,教师安排!$A:$AE,ROW(AI59)/2,FALSE),"")&amp;""</f>
        <v>庄凤来</v>
      </c>
      <c r="AJ60" s="65" t="str">
        <f>IFERROR(VLOOKUP(AJ59,教师安排!$A:$AE,ROW(AJ59)/2,FALSE),"")&amp;""</f>
        <v>李晓凌</v>
      </c>
      <c r="AK60" s="66" t="str">
        <f>IFERROR(VLOOKUP(AK59,教师安排!$A:$AE,ROW(AK59)/2,FALSE),"")&amp;""</f>
        <v>张茂山</v>
      </c>
      <c r="AL60" s="64" t="str">
        <f>IFERROR(VLOOKUP(AL59,教师安排!$A:$AE,ROW(AL59)/2,FALSE),"")&amp;""</f>
        <v>王玉娟</v>
      </c>
      <c r="AM60" s="65" t="str">
        <f>IFERROR(VLOOKUP(AM59,教师安排!$A:$AE,ROW(AM59)/2,FALSE),"")&amp;""</f>
        <v>郭玉亚</v>
      </c>
      <c r="AN60" s="65" t="str">
        <f>IFERROR(VLOOKUP(AN59,教师安排!$A:$AE,ROW(AN59)/2,FALSE),"")&amp;""</f>
        <v>赵琴娣</v>
      </c>
      <c r="AO60" s="73" t="str">
        <f>IFERROR(VLOOKUP(AO59,教师安排!$A:$AE,ROW(AO59)/2,FALSE),"")&amp;""</f>
        <v/>
      </c>
      <c r="AP60" s="109">
        <v>0</v>
      </c>
      <c r="AQ60" s="109">
        <v>56</v>
      </c>
    </row>
    <row r="61" spans="1:44" ht="16.2" customHeight="1" x14ac:dyDescent="0.15">
      <c r="A61" s="88" t="str">
        <f>INDEX(教师安排!$B$1:$AE$1,ROW(教师安排!A29))</f>
        <v>九10</v>
      </c>
      <c r="B61" s="93" t="s">
        <v>152</v>
      </c>
      <c r="C61" s="64" t="s">
        <v>128</v>
      </c>
      <c r="D61" s="94" t="s">
        <v>142</v>
      </c>
      <c r="E61" s="66" t="s">
        <v>102</v>
      </c>
      <c r="F61" s="64" t="s">
        <v>165</v>
      </c>
      <c r="G61" s="65" t="s">
        <v>135</v>
      </c>
      <c r="H61" s="65" t="s">
        <v>140</v>
      </c>
      <c r="I61" s="73" t="s">
        <v>166</v>
      </c>
      <c r="J61" s="64" t="s">
        <v>102</v>
      </c>
      <c r="K61" s="65" t="s">
        <v>152</v>
      </c>
      <c r="L61" s="65" t="s">
        <v>128</v>
      </c>
      <c r="M61" s="66" t="s">
        <v>92</v>
      </c>
      <c r="N61" s="95" t="s">
        <v>169</v>
      </c>
      <c r="O61" s="65" t="s">
        <v>140</v>
      </c>
      <c r="P61" s="65" t="s">
        <v>114</v>
      </c>
      <c r="Q61" s="73" t="s">
        <v>110</v>
      </c>
      <c r="R61" s="64" t="s">
        <v>140</v>
      </c>
      <c r="S61" s="65" t="s">
        <v>152</v>
      </c>
      <c r="T61" s="65" t="s">
        <v>142</v>
      </c>
      <c r="U61" s="66" t="s">
        <v>128</v>
      </c>
      <c r="V61" s="64" t="s">
        <v>135</v>
      </c>
      <c r="W61" s="65" t="s">
        <v>42</v>
      </c>
      <c r="X61" s="65" t="s">
        <v>170</v>
      </c>
      <c r="Y61" s="73" t="s">
        <v>102</v>
      </c>
      <c r="Z61" s="64" t="s">
        <v>128</v>
      </c>
      <c r="AA61" s="65" t="s">
        <v>140</v>
      </c>
      <c r="AB61" s="65" t="s">
        <v>152</v>
      </c>
      <c r="AC61" s="66" t="s">
        <v>114</v>
      </c>
      <c r="AD61" s="64" t="s">
        <v>102</v>
      </c>
      <c r="AE61" s="65" t="s">
        <v>120</v>
      </c>
      <c r="AF61" s="65" t="s">
        <v>151</v>
      </c>
      <c r="AG61" s="103" t="s">
        <v>110</v>
      </c>
      <c r="AH61" s="64" t="s">
        <v>152</v>
      </c>
      <c r="AI61" s="65" t="s">
        <v>102</v>
      </c>
      <c r="AJ61" s="65" t="s">
        <v>142</v>
      </c>
      <c r="AK61" s="66" t="s">
        <v>80</v>
      </c>
      <c r="AL61" s="64" t="s">
        <v>128</v>
      </c>
      <c r="AM61" s="65" t="s">
        <v>165</v>
      </c>
      <c r="AN61" s="65" t="s">
        <v>135</v>
      </c>
      <c r="AO61" s="73" t="s">
        <v>114</v>
      </c>
      <c r="AP61" s="111">
        <v>1</v>
      </c>
      <c r="AQ61" s="111">
        <v>57</v>
      </c>
    </row>
    <row r="62" spans="1:44" ht="16.2" customHeight="1" x14ac:dyDescent="0.15">
      <c r="A62" s="88" t="str">
        <f>HLOOKUP(A61,教师安排!$B$1:$AE$27,ROW($B$3),0)</f>
        <v>陶文仙</v>
      </c>
      <c r="B62" s="93" t="str">
        <f>IFERROR(VLOOKUP(B61,教师安排!$A:$AE,ROW(B61)/2,FALSE),"")&amp;""</f>
        <v>郭玉亚</v>
      </c>
      <c r="C62" s="64" t="str">
        <f>IFERROR(VLOOKUP(C61,教师安排!$A:$AE,ROW(C61)/2,FALSE),"")&amp;""</f>
        <v>庄凤来</v>
      </c>
      <c r="D62" s="65" t="str">
        <f>IFERROR(VLOOKUP(D61,教师安排!$A:$AE,ROW(D61)/2,FALSE),"")&amp;""</f>
        <v>陶文仙</v>
      </c>
      <c r="E62" s="66" t="str">
        <f>IFERROR(VLOOKUP(E61,教师安排!$A:$AE,ROW(E61)/2,FALSE),"")&amp;""</f>
        <v>张茂山</v>
      </c>
      <c r="F62" s="64" t="str">
        <f>IFERROR(VLOOKUP(F61,教师安排!$A:$AE,ROW(F61)/2,FALSE),"")&amp;""</f>
        <v>赵琴娣</v>
      </c>
      <c r="G62" s="65" t="str">
        <f>IFERROR(VLOOKUP(G61,教师安排!$A:$AE,ROW(G61)/2,FALSE),"")&amp;""</f>
        <v>邵建春</v>
      </c>
      <c r="H62" s="65" t="str">
        <f>IFERROR(VLOOKUP(H61,教师安排!$A:$AE,ROW(H61)/2,FALSE),"")&amp;""</f>
        <v>金薇</v>
      </c>
      <c r="I62" s="73" t="str">
        <f>IFERROR(VLOOKUP(I61,教师安排!$A:$AE,ROW(I61)/2,FALSE),"")&amp;""</f>
        <v/>
      </c>
      <c r="J62" s="64" t="str">
        <f>IFERROR(VLOOKUP(J61,教师安排!$A:$AE,ROW(J61)/2,FALSE),"")&amp;""</f>
        <v>张茂山</v>
      </c>
      <c r="K62" s="65" t="str">
        <f>IFERROR(VLOOKUP(K61,教师安排!$A:$AE,ROW(K61)/2,FALSE),"")&amp;""</f>
        <v>郭玉亚</v>
      </c>
      <c r="L62" s="65" t="str">
        <f>IFERROR(VLOOKUP(L61,教师安排!$A:$AE,ROW(L61)/2,FALSE),"")&amp;""</f>
        <v>庄凤来</v>
      </c>
      <c r="M62" s="66" t="str">
        <f>IFERROR(VLOOKUP(M61,教师安排!$A:$AE,ROW(M61)/2,FALSE),"")&amp;""</f>
        <v>赵琴娣</v>
      </c>
      <c r="N62" s="64" t="str">
        <f>IFERROR(VLOOKUP(N61,教师安排!$A:$AE,ROW(N61)/2,FALSE),"")&amp;""</f>
        <v>陶文仙</v>
      </c>
      <c r="O62" s="65" t="str">
        <f>IFERROR(VLOOKUP(O61,教师安排!$A:$AE,ROW(O61)/2,FALSE),"")&amp;""</f>
        <v>金薇</v>
      </c>
      <c r="P62" s="65" t="str">
        <f>IFERROR(VLOOKUP(P61,教师安排!$A:$AE,ROW(P61)/2,FALSE),"")&amp;""</f>
        <v>杨丽</v>
      </c>
      <c r="Q62" s="73" t="str">
        <f>IFERROR(VLOOKUP(Q61,教师安排!$A:$AE,ROW(Q61)/2,FALSE),"")&amp;""</f>
        <v/>
      </c>
      <c r="R62" s="64" t="str">
        <f>IFERROR(VLOOKUP(R61,教师安排!$A:$AE,ROW(R61)/2,FALSE),"")&amp;""</f>
        <v>金薇</v>
      </c>
      <c r="S62" s="65" t="str">
        <f>IFERROR(VLOOKUP(S61,教师安排!$A:$AE,ROW(S61)/2,FALSE),"")&amp;""</f>
        <v>郭玉亚</v>
      </c>
      <c r="T62" s="65" t="str">
        <f>IFERROR(VLOOKUP(T61,教师安排!$A:$AE,ROW(T61)/2,FALSE),"")&amp;""</f>
        <v>陶文仙</v>
      </c>
      <c r="U62" s="66" t="str">
        <f>IFERROR(VLOOKUP(U61,教师安排!$A:$AE,ROW(U61)/2,FALSE),"")&amp;""</f>
        <v>庄凤来</v>
      </c>
      <c r="V62" s="64" t="str">
        <f>IFERROR(VLOOKUP(V61,教师安排!$A:$AE,ROW(V61)/2,FALSE),"")&amp;""</f>
        <v>邵建春</v>
      </c>
      <c r="W62" s="65" t="str">
        <f>IFERROR(VLOOKUP(W61,教师安排!$A:$AE,ROW(W61)/2,FALSE),"")&amp;""</f>
        <v>陶文仙</v>
      </c>
      <c r="X62" s="65" t="str">
        <f>IFERROR(VLOOKUP(X61,教师安排!$A:$AE,ROW(X61)/2,FALSE),"")&amp;""</f>
        <v>张茂山</v>
      </c>
      <c r="Y62" s="73" t="str">
        <f>IFERROR(VLOOKUP(Y61,教师安排!$A:$AE,ROW(Y61)/2,FALSE),"")&amp;""</f>
        <v>张茂山</v>
      </c>
      <c r="Z62" s="64" t="str">
        <f>IFERROR(VLOOKUP(Z61,教师安排!$A:$AE,ROW(Z61)/2,FALSE),"")&amp;""</f>
        <v>庄凤来</v>
      </c>
      <c r="AA62" s="65" t="str">
        <f>IFERROR(VLOOKUP(AA61,教师安排!$A:$AE,ROW(AA61)/2,FALSE),"")&amp;""</f>
        <v>金薇</v>
      </c>
      <c r="AB62" s="65" t="str">
        <f>IFERROR(VLOOKUP(AB61,教师安排!$A:$AE,ROW(AB61)/2,FALSE),"")&amp;""</f>
        <v>郭玉亚</v>
      </c>
      <c r="AC62" s="66" t="str">
        <f>IFERROR(VLOOKUP(AC61,教师安排!$A:$AE,ROW(AC61)/2,FALSE),"")&amp;""</f>
        <v>杨丽</v>
      </c>
      <c r="AD62" s="64" t="str">
        <f>IFERROR(VLOOKUP(AD61,教师安排!$A:$AE,ROW(AD61)/2,FALSE),"")&amp;""</f>
        <v>张茂山</v>
      </c>
      <c r="AE62" s="65" t="str">
        <f>IFERROR(VLOOKUP(AE61,教师安排!$A:$AE,ROW(AE61)/2,FALSE),"")&amp;""</f>
        <v>季艳</v>
      </c>
      <c r="AF62" s="65" t="str">
        <f>IFERROR(VLOOKUP(AF61,教师安排!$A:$AE,ROW(AF61)/2,FALSE),"")&amp;""</f>
        <v>王玉娟</v>
      </c>
      <c r="AG62" s="73" t="str">
        <f>IFERROR(VLOOKUP(AG61,教师安排!$A:$AE,ROW(AG61)/2,FALSE),"")&amp;""</f>
        <v/>
      </c>
      <c r="AH62" s="64" t="str">
        <f>IFERROR(VLOOKUP(AH61,教师安排!$A:$AE,ROW(AH61)/2,FALSE),"")&amp;""</f>
        <v>郭玉亚</v>
      </c>
      <c r="AI62" s="65" t="str">
        <f>IFERROR(VLOOKUP(AI61,教师安排!$A:$AE,ROW(AI61)/2,FALSE),"")&amp;""</f>
        <v>张茂山</v>
      </c>
      <c r="AJ62" s="65" t="str">
        <f>IFERROR(VLOOKUP(AJ61,教师安排!$A:$AE,ROW(AJ61)/2,FALSE),"")&amp;""</f>
        <v>陶文仙</v>
      </c>
      <c r="AK62" s="66" t="str">
        <f>IFERROR(VLOOKUP(AK61,教师安排!$A:$AE,ROW(AK61)/2,FALSE),"")&amp;""</f>
        <v>金薇</v>
      </c>
      <c r="AL62" s="64" t="str">
        <f>IFERROR(VLOOKUP(AL61,教师安排!$A:$AE,ROW(AL61)/2,FALSE),"")&amp;""</f>
        <v>庄凤来</v>
      </c>
      <c r="AM62" s="65" t="str">
        <f>IFERROR(VLOOKUP(AM61,教师安排!$A:$AE,ROW(AM61)/2,FALSE),"")&amp;""</f>
        <v>赵琴娣</v>
      </c>
      <c r="AN62" s="65" t="str">
        <f>IFERROR(VLOOKUP(AN61,教师安排!$A:$AE,ROW(AN61)/2,FALSE),"")&amp;""</f>
        <v>邵建春</v>
      </c>
      <c r="AO62" s="73" t="str">
        <f>IFERROR(VLOOKUP(AO61,教师安排!$A:$AE,ROW(AO61)/2,FALSE),"")&amp;""</f>
        <v>杨丽</v>
      </c>
      <c r="AP62" s="109">
        <v>0</v>
      </c>
      <c r="AQ62" s="109">
        <v>58</v>
      </c>
    </row>
    <row r="63" spans="1:44" ht="16.2" customHeight="1" x14ac:dyDescent="0.15">
      <c r="A63" s="88" t="str">
        <f>INDEX(教师安排!$B$1:$AE$1,ROW(教师安排!A30))</f>
        <v>九11</v>
      </c>
      <c r="B63" s="93" t="s">
        <v>140</v>
      </c>
      <c r="C63" s="64" t="s">
        <v>142</v>
      </c>
      <c r="D63" s="65" t="s">
        <v>152</v>
      </c>
      <c r="E63" s="66" t="s">
        <v>128</v>
      </c>
      <c r="F63" s="64" t="s">
        <v>102</v>
      </c>
      <c r="G63" s="65" t="s">
        <v>165</v>
      </c>
      <c r="H63" s="65" t="s">
        <v>135</v>
      </c>
      <c r="I63" s="103" t="s">
        <v>102</v>
      </c>
      <c r="J63" s="64" t="s">
        <v>152</v>
      </c>
      <c r="K63" s="65" t="s">
        <v>128</v>
      </c>
      <c r="L63" s="65" t="s">
        <v>102</v>
      </c>
      <c r="M63" s="66" t="s">
        <v>142</v>
      </c>
      <c r="N63" s="64" t="s">
        <v>151</v>
      </c>
      <c r="O63" s="65" t="s">
        <v>140</v>
      </c>
      <c r="P63" s="65" t="s">
        <v>135</v>
      </c>
      <c r="Q63" s="73" t="s">
        <v>114</v>
      </c>
      <c r="R63" s="64" t="s">
        <v>102</v>
      </c>
      <c r="S63" s="65" t="s">
        <v>128</v>
      </c>
      <c r="T63" s="65" t="s">
        <v>140</v>
      </c>
      <c r="U63" s="66" t="s">
        <v>152</v>
      </c>
      <c r="V63" s="95" t="s">
        <v>114</v>
      </c>
      <c r="W63" s="65" t="s">
        <v>42</v>
      </c>
      <c r="X63" s="65" t="s">
        <v>92</v>
      </c>
      <c r="Y63" s="73" t="s">
        <v>110</v>
      </c>
      <c r="Z63" s="64" t="s">
        <v>142</v>
      </c>
      <c r="AA63" s="65" t="s">
        <v>152</v>
      </c>
      <c r="AB63" s="65" t="s">
        <v>128</v>
      </c>
      <c r="AC63" s="66" t="s">
        <v>80</v>
      </c>
      <c r="AD63" s="95" t="s">
        <v>165</v>
      </c>
      <c r="AE63" s="65" t="s">
        <v>114</v>
      </c>
      <c r="AF63" s="65" t="s">
        <v>170</v>
      </c>
      <c r="AG63" s="73" t="s">
        <v>110</v>
      </c>
      <c r="AH63" s="64" t="s">
        <v>102</v>
      </c>
      <c r="AI63" s="65" t="s">
        <v>140</v>
      </c>
      <c r="AJ63" s="65" t="s">
        <v>128</v>
      </c>
      <c r="AK63" s="66" t="s">
        <v>169</v>
      </c>
      <c r="AL63" s="64" t="s">
        <v>135</v>
      </c>
      <c r="AM63" s="65" t="s">
        <v>120</v>
      </c>
      <c r="AN63" s="65" t="s">
        <v>152</v>
      </c>
      <c r="AO63" s="73" t="s">
        <v>166</v>
      </c>
      <c r="AP63" s="111">
        <v>1</v>
      </c>
      <c r="AQ63" s="111">
        <v>59</v>
      </c>
    </row>
    <row r="64" spans="1:44" s="75" customFormat="1" ht="16.399999999999999" customHeight="1" x14ac:dyDescent="0.15">
      <c r="A64" s="96" t="str">
        <f>HLOOKUP(A63,教师安排!$B$1:$AE$27,ROW($B$3),0)</f>
        <v>王红燕</v>
      </c>
      <c r="B64" s="97" t="str">
        <f>IFERROR(VLOOKUP(B63,教师安排!$A:$AE,ROW(B63)/2,FALSE),"")&amp;""</f>
        <v>毛金玉</v>
      </c>
      <c r="C64" s="98" t="str">
        <f>IFERROR(VLOOKUP(C63,教师安排!$A:$AE,ROW(C63)/2,FALSE),"")&amp;""</f>
        <v>王晶</v>
      </c>
      <c r="D64" s="99" t="str">
        <f>IFERROR(VLOOKUP(D63,教师安排!$A:$AE,ROW(D63)/2,FALSE),"")&amp;""</f>
        <v>陆丽芬</v>
      </c>
      <c r="E64" s="100" t="str">
        <f>IFERROR(VLOOKUP(E63,教师安排!$A:$AE,ROW(E63)/2,FALSE),"")&amp;""</f>
        <v>王红燕</v>
      </c>
      <c r="F64" s="98" t="str">
        <f>IFERROR(VLOOKUP(F63,教师安排!$A:$AE,ROW(F63)/2,FALSE),"")&amp;""</f>
        <v>任俊平</v>
      </c>
      <c r="G64" s="99" t="str">
        <f>IFERROR(VLOOKUP(G63,教师安排!$A:$AE,ROW(G63)/2,FALSE),"")&amp;""</f>
        <v>赵琴娣</v>
      </c>
      <c r="H64" s="99" t="str">
        <f>IFERROR(VLOOKUP(H63,教师安排!$A:$AE,ROW(H63)/2,FALSE),"")&amp;""</f>
        <v>王春平</v>
      </c>
      <c r="I64" s="104" t="str">
        <f>IFERROR(VLOOKUP(I63,教师安排!$A:$AE,ROW(I63)/2,FALSE),"")&amp;""</f>
        <v>任俊平</v>
      </c>
      <c r="J64" s="98" t="str">
        <f>IFERROR(VLOOKUP(J63,教师安排!$A:$AE,ROW(J63)/2,FALSE),"")&amp;""</f>
        <v>陆丽芬</v>
      </c>
      <c r="K64" s="99" t="str">
        <f>IFERROR(VLOOKUP(K63,教师安排!$A:$AE,ROW(K63)/2,FALSE),"")&amp;""</f>
        <v>王红燕</v>
      </c>
      <c r="L64" s="99" t="str">
        <f>IFERROR(VLOOKUP(L63,教师安排!$A:$AE,ROW(L63)/2,FALSE),"")&amp;""</f>
        <v>任俊平</v>
      </c>
      <c r="M64" s="100" t="str">
        <f>IFERROR(VLOOKUP(M63,教师安排!$A:$AE,ROW(M63)/2,FALSE),"")&amp;""</f>
        <v>王晶</v>
      </c>
      <c r="N64" s="98" t="str">
        <f>IFERROR(VLOOKUP(N63,教师安排!$A:$AE,ROW(N63)/2,FALSE),"")&amp;""</f>
        <v>王玉娟</v>
      </c>
      <c r="O64" s="99" t="str">
        <f>IFERROR(VLOOKUP(O63,教师安排!$A:$AE,ROW(O63)/2,FALSE),"")&amp;""</f>
        <v>毛金玉</v>
      </c>
      <c r="P64" s="99" t="str">
        <f>IFERROR(VLOOKUP(P63,教师安排!$A:$AE,ROW(P63)/2,FALSE),"")&amp;""</f>
        <v>王春平</v>
      </c>
      <c r="Q64" s="104" t="str">
        <f>IFERROR(VLOOKUP(Q63,教师安排!$A:$AE,ROW(Q63)/2,FALSE),"")&amp;""</f>
        <v>刘永明</v>
      </c>
      <c r="R64" s="98" t="str">
        <f>IFERROR(VLOOKUP(R63,教师安排!$A:$AE,ROW(R63)/2,FALSE),"")&amp;""</f>
        <v>任俊平</v>
      </c>
      <c r="S64" s="99" t="str">
        <f>IFERROR(VLOOKUP(S63,教师安排!$A:$AE,ROW(S63)/2,FALSE),"")&amp;""</f>
        <v>王红燕</v>
      </c>
      <c r="T64" s="99" t="str">
        <f>IFERROR(VLOOKUP(T63,教师安排!$A:$AE,ROW(T63)/2,FALSE),"")&amp;""</f>
        <v>毛金玉</v>
      </c>
      <c r="U64" s="100" t="str">
        <f>IFERROR(VLOOKUP(U63,教师安排!$A:$AE,ROW(U63)/2,FALSE),"")&amp;""</f>
        <v>陆丽芬</v>
      </c>
      <c r="V64" s="98" t="str">
        <f>IFERROR(VLOOKUP(V63,教师安排!$A:$AE,ROW(V63)/2,FALSE),"")&amp;""</f>
        <v>刘永明</v>
      </c>
      <c r="W64" s="99" t="str">
        <f>IFERROR(VLOOKUP(W63,教师安排!$A:$AE,ROW(W63)/2,FALSE),"")&amp;""</f>
        <v>王红燕</v>
      </c>
      <c r="X64" s="99" t="str">
        <f>IFERROR(VLOOKUP(X63,教师安排!$A:$AE,ROW(X63)/2,FALSE),"")&amp;""</f>
        <v>赵琴娣</v>
      </c>
      <c r="Y64" s="104" t="str">
        <f>IFERROR(VLOOKUP(Y63,教师安排!$A:$AE,ROW(Y63)/2,FALSE),"")&amp;""</f>
        <v/>
      </c>
      <c r="Z64" s="98" t="str">
        <f>IFERROR(VLOOKUP(Z63,教师安排!$A:$AE,ROW(Z63)/2,FALSE),"")&amp;""</f>
        <v>王晶</v>
      </c>
      <c r="AA64" s="99" t="str">
        <f>IFERROR(VLOOKUP(AA63,教师安排!$A:$AE,ROW(AA63)/2,FALSE),"")&amp;""</f>
        <v>陆丽芬</v>
      </c>
      <c r="AB64" s="99" t="str">
        <f>IFERROR(VLOOKUP(AB63,教师安排!$A:$AE,ROW(AB63)/2,FALSE),"")&amp;""</f>
        <v>王红燕</v>
      </c>
      <c r="AC64" s="100" t="str">
        <f>IFERROR(VLOOKUP(AC63,教师安排!$A:$AE,ROW(AC63)/2,FALSE),"")&amp;""</f>
        <v>毛金玉</v>
      </c>
      <c r="AD64" s="98" t="str">
        <f>IFERROR(VLOOKUP(AD63,教师安排!$A:$AE,ROW(AD63)/2,FALSE),"")&amp;""</f>
        <v>赵琴娣</v>
      </c>
      <c r="AE64" s="99" t="str">
        <f>IFERROR(VLOOKUP(AE63,教师安排!$A:$AE,ROW(AE63)/2,FALSE),"")&amp;""</f>
        <v>刘永明</v>
      </c>
      <c r="AF64" s="99" t="str">
        <f>IFERROR(VLOOKUP(AF63,教师安排!$A:$AE,ROW(AF63)/2,FALSE),"")&amp;""</f>
        <v>任俊平</v>
      </c>
      <c r="AG64" s="104" t="str">
        <f>IFERROR(VLOOKUP(AG63,教师安排!$A:$AE,ROW(AG63)/2,FALSE),"")&amp;""</f>
        <v/>
      </c>
      <c r="AH64" s="98" t="str">
        <f>IFERROR(VLOOKUP(AH63,教师安排!$A:$AE,ROW(AH63)/2,FALSE),"")&amp;""</f>
        <v>任俊平</v>
      </c>
      <c r="AI64" s="99" t="str">
        <f>IFERROR(VLOOKUP(AI63,教师安排!$A:$AE,ROW(AI63)/2,FALSE),"")&amp;""</f>
        <v>毛金玉</v>
      </c>
      <c r="AJ64" s="99" t="str">
        <f>IFERROR(VLOOKUP(AJ63,教师安排!$A:$AE,ROW(AJ63)/2,FALSE),"")&amp;""</f>
        <v>王红燕</v>
      </c>
      <c r="AK64" s="100" t="str">
        <f>IFERROR(VLOOKUP(AK63,教师安排!$A:$AE,ROW(AK63)/2,FALSE),"")&amp;""</f>
        <v>王晶</v>
      </c>
      <c r="AL64" s="98" t="str">
        <f>IFERROR(VLOOKUP(AL63,教师安排!$A:$AE,ROW(AL63)/2,FALSE),"")&amp;""</f>
        <v>王春平</v>
      </c>
      <c r="AM64" s="99" t="str">
        <f>IFERROR(VLOOKUP(AM63,教师安排!$A:$AE,ROW(AM63)/2,FALSE),"")&amp;""</f>
        <v>季艳</v>
      </c>
      <c r="AN64" s="99" t="str">
        <f>IFERROR(VLOOKUP(AN63,教师安排!$A:$AE,ROW(AN63)/2,FALSE),"")&amp;""</f>
        <v>陆丽芬</v>
      </c>
      <c r="AO64" s="104" t="str">
        <f>IFERROR(VLOOKUP(AO63,教师安排!$A:$AE,ROW(AO63)/2,FALSE),"")&amp;""</f>
        <v/>
      </c>
      <c r="AP64" s="109">
        <v>0</v>
      </c>
      <c r="AQ64" s="109">
        <v>60</v>
      </c>
      <c r="AR64" s="35"/>
    </row>
    <row r="65" spans="1:43" s="75" customFormat="1" ht="16.399999999999999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76"/>
      <c r="AQ65" s="76"/>
    </row>
    <row r="66" spans="1:43" ht="16.399999999999999" customHeight="1" x14ac:dyDescent="0.15"/>
    <row r="67" spans="1:43" ht="16.399999999999999" customHeight="1" x14ac:dyDescent="0.15"/>
    <row r="68" spans="1:43" ht="16.399999999999999" customHeight="1" x14ac:dyDescent="0.15"/>
    <row r="69" spans="1:43" ht="16.399999999999999" customHeight="1" x14ac:dyDescent="0.15"/>
    <row r="70" spans="1:43" ht="16.399999999999999" customHeight="1" x14ac:dyDescent="0.15"/>
    <row r="71" spans="1:43" ht="16.399999999999999" customHeight="1" x14ac:dyDescent="0.15"/>
    <row r="72" spans="1:43" ht="16.399999999999999" customHeight="1" x14ac:dyDescent="0.15"/>
    <row r="73" spans="1:43" ht="16.399999999999999" customHeight="1" x14ac:dyDescent="0.15"/>
    <row r="74" spans="1:43" ht="16.399999999999999" customHeight="1" x14ac:dyDescent="0.15"/>
    <row r="75" spans="1:43" ht="16.399999999999999" customHeight="1" x14ac:dyDescent="0.15"/>
    <row r="76" spans="1:43" ht="16.399999999999999" customHeight="1" x14ac:dyDescent="0.15"/>
    <row r="77" spans="1:43" ht="16.399999999999999" customHeight="1" x14ac:dyDescent="0.15"/>
    <row r="78" spans="1:43" ht="16.399999999999999" customHeight="1" x14ac:dyDescent="0.15"/>
    <row r="79" spans="1:43" ht="16.399999999999999" customHeight="1" x14ac:dyDescent="0.15"/>
    <row r="80" spans="1:43" ht="16.399999999999999" customHeight="1" x14ac:dyDescent="0.15"/>
    <row r="81" ht="16.399999999999999" customHeight="1" x14ac:dyDescent="0.15"/>
    <row r="82" ht="16.399999999999999" customHeight="1" x14ac:dyDescent="0.15"/>
    <row r="83" ht="16.399999999999999" customHeight="1" x14ac:dyDescent="0.15"/>
    <row r="84" ht="16.399999999999999" customHeight="1" x14ac:dyDescent="0.15"/>
    <row r="85" ht="16.399999999999999" customHeight="1" x14ac:dyDescent="0.15"/>
    <row r="86" ht="16.399999999999999" customHeight="1" x14ac:dyDescent="0.15"/>
    <row r="87" ht="16.399999999999999" customHeight="1" x14ac:dyDescent="0.15"/>
    <row r="88" ht="16.399999999999999" customHeight="1" x14ac:dyDescent="0.15"/>
    <row r="89" ht="16.399999999999999" customHeight="1" x14ac:dyDescent="0.15"/>
    <row r="90" ht="16.399999999999999" customHeight="1" x14ac:dyDescent="0.15"/>
    <row r="91" ht="16.399999999999999" customHeight="1" x14ac:dyDescent="0.15"/>
    <row r="92" ht="16.399999999999999" customHeight="1" x14ac:dyDescent="0.15"/>
    <row r="93" ht="16.399999999999999" customHeight="1" x14ac:dyDescent="0.15"/>
    <row r="94" ht="16.399999999999999" customHeight="1" x14ac:dyDescent="0.15"/>
    <row r="95" ht="16.399999999999999" customHeight="1" x14ac:dyDescent="0.15"/>
    <row r="96" ht="16.399999999999999" customHeight="1" x14ac:dyDescent="0.15"/>
    <row r="97" ht="16.399999999999999" customHeight="1" x14ac:dyDescent="0.15"/>
    <row r="98" ht="16.399999999999999" customHeight="1" x14ac:dyDescent="0.15"/>
    <row r="99" ht="16.399999999999999" customHeight="1" x14ac:dyDescent="0.15"/>
    <row r="100" ht="16.399999999999999" customHeight="1" x14ac:dyDescent="0.15"/>
    <row r="101" ht="16.399999999999999" customHeight="1" x14ac:dyDescent="0.15"/>
    <row r="102" ht="16.399999999999999" customHeight="1" x14ac:dyDescent="0.15"/>
  </sheetData>
  <sheetProtection formatCells="0" sort="0"/>
  <sortState xmlns:xlrd2="http://schemas.microsoft.com/office/spreadsheetml/2017/richdata2" ref="A5:AQ64">
    <sortCondition ref="AQ5:AQ64"/>
  </sortState>
  <phoneticPr fontId="28" type="noConversion"/>
  <printOptions horizontalCentered="1" verticalCentered="1"/>
  <pageMargins left="0.23622047244094499" right="0.23622047244094499" top="0.196850393700787" bottom="0.196850393700787" header="0" footer="0"/>
  <pageSetup paperSize="9" scale="52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Button 1">
              <controlPr defaultSize="0" print="0" autoPict="0" macro="[0]!Sheet2.对调_Click">
                <anchor moveWithCells="1" sizeWithCells="1">
                  <from>
                    <xdr:col>0</xdr:col>
                    <xdr:colOff>8313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教师安排!$A$2:$A$27</xm:f>
          </x14:formula1>
          <xm:sqref>B5:AO5 B7:AO7 B9:AO9 B11:AO11 B13:AO13 B15:AO15 B17:AO17 B19:AO19 B21:AO21 B23:AO23 B25:AO25 B27:AO27 B29:AO29 B31:AO31 B33:AO33 B35:AO35 B37:AO37 B39:AO39 B41:AO41 B43:AO43 B45:AO45 B47:AO47 B49:AO49 B51:AO51 B53:AO53 B55:AO55 B57:AO57 B59:AO59 B61:AO61 B63:AO63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0000"/>
    <pageSetUpPr fitToPage="1"/>
  </sheetPr>
  <dimension ref="A1:AW38"/>
  <sheetViews>
    <sheetView showGridLines="0" topLeftCell="A28" workbookViewId="0">
      <selection activeCell="AN5" sqref="AN5"/>
    </sheetView>
  </sheetViews>
  <sheetFormatPr defaultColWidth="9" defaultRowHeight="11.3" customHeight="1" zeroHeight="1" x14ac:dyDescent="0.15"/>
  <cols>
    <col min="1" max="1" width="6.44140625" style="16" customWidth="1"/>
    <col min="2" max="41" width="4.44140625" style="16" customWidth="1"/>
    <col min="42" max="42" width="0.5546875" style="34" customWidth="1"/>
    <col min="43" max="43" width="11.109375" style="58" customWidth="1"/>
    <col min="44" max="48" width="7.44140625" style="59" customWidth="1"/>
    <col min="49" max="49" width="9" style="60" customWidth="1"/>
    <col min="50" max="16384" width="9" style="16"/>
  </cols>
  <sheetData>
    <row r="1" spans="1:49" ht="11.15" x14ac:dyDescent="0.15">
      <c r="A1" s="61" t="s">
        <v>173</v>
      </c>
      <c r="B1" s="179" t="s">
        <v>180</v>
      </c>
      <c r="C1" s="180"/>
      <c r="D1" s="180"/>
      <c r="E1" s="180"/>
      <c r="F1" s="180"/>
      <c r="G1" s="180"/>
      <c r="H1" s="181"/>
      <c r="I1" s="182"/>
      <c r="J1" s="179" t="s">
        <v>181</v>
      </c>
      <c r="K1" s="180"/>
      <c r="L1" s="180"/>
      <c r="M1" s="180"/>
      <c r="N1" s="180"/>
      <c r="O1" s="180"/>
      <c r="P1" s="181"/>
      <c r="Q1" s="181"/>
      <c r="R1" s="183" t="s">
        <v>182</v>
      </c>
      <c r="S1" s="180"/>
      <c r="T1" s="180"/>
      <c r="U1" s="180"/>
      <c r="V1" s="180"/>
      <c r="W1" s="180"/>
      <c r="X1" s="181"/>
      <c r="Y1" s="182"/>
      <c r="Z1" s="179" t="s">
        <v>183</v>
      </c>
      <c r="AA1" s="180"/>
      <c r="AB1" s="180"/>
      <c r="AC1" s="180"/>
      <c r="AD1" s="180"/>
      <c r="AE1" s="180"/>
      <c r="AF1" s="181"/>
      <c r="AG1" s="181"/>
      <c r="AH1" s="183" t="s">
        <v>184</v>
      </c>
      <c r="AI1" s="180"/>
      <c r="AJ1" s="180"/>
      <c r="AK1" s="180"/>
      <c r="AL1" s="180"/>
      <c r="AM1" s="180"/>
      <c r="AN1" s="181"/>
      <c r="AO1" s="182"/>
      <c r="AW1" s="16"/>
    </row>
    <row r="2" spans="1:49" ht="13.6" customHeight="1" x14ac:dyDescent="0.15">
      <c r="A2" s="62" t="s">
        <v>174</v>
      </c>
      <c r="B2" s="175" t="s">
        <v>175</v>
      </c>
      <c r="C2" s="175"/>
      <c r="D2" s="175"/>
      <c r="E2" s="178"/>
      <c r="F2" s="175" t="s">
        <v>176</v>
      </c>
      <c r="G2" s="175"/>
      <c r="H2" s="175"/>
      <c r="I2" s="176"/>
      <c r="J2" s="177" t="s">
        <v>175</v>
      </c>
      <c r="K2" s="175"/>
      <c r="L2" s="175"/>
      <c r="M2" s="178"/>
      <c r="N2" s="175" t="s">
        <v>176</v>
      </c>
      <c r="O2" s="175"/>
      <c r="P2" s="175"/>
      <c r="Q2" s="176"/>
      <c r="R2" s="177" t="s">
        <v>175</v>
      </c>
      <c r="S2" s="175"/>
      <c r="T2" s="175"/>
      <c r="U2" s="178"/>
      <c r="V2" s="175" t="s">
        <v>176</v>
      </c>
      <c r="W2" s="175"/>
      <c r="X2" s="175"/>
      <c r="Y2" s="176"/>
      <c r="Z2" s="177" t="s">
        <v>175</v>
      </c>
      <c r="AA2" s="175"/>
      <c r="AB2" s="175"/>
      <c r="AC2" s="178"/>
      <c r="AD2" s="175" t="s">
        <v>176</v>
      </c>
      <c r="AE2" s="175"/>
      <c r="AF2" s="175"/>
      <c r="AG2" s="176"/>
      <c r="AH2" s="177" t="s">
        <v>175</v>
      </c>
      <c r="AI2" s="175"/>
      <c r="AJ2" s="175"/>
      <c r="AK2" s="178"/>
      <c r="AL2" s="175" t="s">
        <v>176</v>
      </c>
      <c r="AM2" s="175"/>
      <c r="AN2" s="175"/>
      <c r="AO2" s="176"/>
      <c r="AW2" s="16"/>
    </row>
    <row r="3" spans="1:49" ht="11.15" x14ac:dyDescent="0.15">
      <c r="A3" s="63" t="s">
        <v>177</v>
      </c>
      <c r="B3" s="64">
        <v>1</v>
      </c>
      <c r="C3" s="65">
        <v>2</v>
      </c>
      <c r="D3" s="65">
        <v>3</v>
      </c>
      <c r="E3" s="66">
        <v>4</v>
      </c>
      <c r="F3" s="64">
        <v>5</v>
      </c>
      <c r="G3" s="65">
        <v>6</v>
      </c>
      <c r="H3" s="67">
        <v>7</v>
      </c>
      <c r="I3" s="73">
        <v>8</v>
      </c>
      <c r="J3" s="64">
        <v>1</v>
      </c>
      <c r="K3" s="65">
        <v>2</v>
      </c>
      <c r="L3" s="65">
        <v>3</v>
      </c>
      <c r="M3" s="66">
        <v>4</v>
      </c>
      <c r="N3" s="64">
        <v>5</v>
      </c>
      <c r="O3" s="65">
        <v>6</v>
      </c>
      <c r="P3" s="67">
        <v>7</v>
      </c>
      <c r="Q3" s="73">
        <v>8</v>
      </c>
      <c r="R3" s="64">
        <v>1</v>
      </c>
      <c r="S3" s="65">
        <v>2</v>
      </c>
      <c r="T3" s="65">
        <v>3</v>
      </c>
      <c r="U3" s="66">
        <v>4</v>
      </c>
      <c r="V3" s="64">
        <v>5</v>
      </c>
      <c r="W3" s="65">
        <v>6</v>
      </c>
      <c r="X3" s="67">
        <v>7</v>
      </c>
      <c r="Y3" s="73">
        <v>8</v>
      </c>
      <c r="Z3" s="64">
        <v>1</v>
      </c>
      <c r="AA3" s="65">
        <v>2</v>
      </c>
      <c r="AB3" s="65">
        <v>3</v>
      </c>
      <c r="AC3" s="66">
        <v>4</v>
      </c>
      <c r="AD3" s="64">
        <v>5</v>
      </c>
      <c r="AE3" s="65">
        <v>6</v>
      </c>
      <c r="AF3" s="67">
        <v>7</v>
      </c>
      <c r="AG3" s="73">
        <v>8</v>
      </c>
      <c r="AH3" s="64">
        <v>1</v>
      </c>
      <c r="AI3" s="65">
        <v>2</v>
      </c>
      <c r="AJ3" s="65">
        <v>3</v>
      </c>
      <c r="AK3" s="66">
        <v>4</v>
      </c>
      <c r="AL3" s="64">
        <v>5</v>
      </c>
      <c r="AM3" s="65">
        <v>6</v>
      </c>
      <c r="AN3" s="67">
        <v>7</v>
      </c>
      <c r="AO3" s="73">
        <v>8</v>
      </c>
      <c r="AQ3" s="74"/>
      <c r="AR3" s="35"/>
      <c r="AS3" s="35"/>
      <c r="AT3" s="35"/>
      <c r="AU3" s="35"/>
      <c r="AV3" s="35"/>
      <c r="AW3" s="16"/>
    </row>
    <row r="4" spans="1:49" ht="20.149999999999999" customHeight="1" x14ac:dyDescent="0.15">
      <c r="A4" s="68" t="str">
        <f ca="1">OFFSET(总课程表0!A$3,ROW()*2-6,)</f>
        <v>七1</v>
      </c>
      <c r="B4" s="64" t="str">
        <f ca="1">OFFSET(总课程表0!B$3,ROW()*2-6,)</f>
        <v>地校1</v>
      </c>
      <c r="C4" s="65" t="str">
        <f ca="1">OFFSET(总课程表0!C$3,ROW()*2-6,)</f>
        <v>数学</v>
      </c>
      <c r="D4" s="65" t="str">
        <f ca="1">OFFSET(总课程表0!D$3,ROW()*2-6,)</f>
        <v>信息</v>
      </c>
      <c r="E4" s="66" t="str">
        <f ca="1">OFFSET(总课程表0!E$3,ROW()*2-6,)</f>
        <v>语文</v>
      </c>
      <c r="F4" s="64" t="str">
        <f ca="1">OFFSET(总课程表0!F$3,ROW()*2-6,)</f>
        <v>音乐</v>
      </c>
      <c r="G4" s="65" t="str">
        <f ca="1">OFFSET(总课程表0!G$3,ROW()*2-6,)</f>
        <v>生物</v>
      </c>
      <c r="H4" s="65" t="str">
        <f ca="1">OFFSET(总课程表0!H$3,ROW()*2-6,)</f>
        <v>地理</v>
      </c>
      <c r="I4" s="73" t="str">
        <f ca="1">OFFSET(总课程表0!I$3,ROW()*2-6,)</f>
        <v>活动</v>
      </c>
      <c r="J4" s="64" t="str">
        <f ca="1">OFFSET(总课程表0!J$3,ROW()*2-6,)</f>
        <v>语文</v>
      </c>
      <c r="K4" s="65" t="str">
        <f ca="1">OFFSET(总课程表0!K$3,ROW()*2-6,)</f>
        <v>外语</v>
      </c>
      <c r="L4" s="65" t="str">
        <f ca="1">OFFSET(总课程表0!L$3,ROW()*2-6,)</f>
        <v>生物</v>
      </c>
      <c r="M4" s="66" t="str">
        <f ca="1">OFFSET(总课程表0!M$3,ROW()*2-6,)</f>
        <v>数学</v>
      </c>
      <c r="N4" s="64" t="str">
        <f ca="1">OFFSET(总课程表0!N$3,ROW()*2-6,)</f>
        <v>政治</v>
      </c>
      <c r="O4" s="65" t="str">
        <f ca="1">OFFSET(总课程表0!O$3,ROW()*2-6,)</f>
        <v>信息</v>
      </c>
      <c r="P4" s="65" t="str">
        <f ca="1">OFFSET(总课程表0!P$3,ROW()*2-6,)</f>
        <v>历史</v>
      </c>
      <c r="Q4" s="73" t="str">
        <f ca="1">OFFSET(总课程表0!Q$3,ROW()*2-6,)</f>
        <v>活动</v>
      </c>
      <c r="R4" s="64" t="str">
        <f ca="1">OFFSET(总课程表0!R$3,ROW()*2-6,)</f>
        <v>数学</v>
      </c>
      <c r="S4" s="65" t="str">
        <f ca="1">OFFSET(总课程表0!S$3,ROW()*2-6,)</f>
        <v>外语</v>
      </c>
      <c r="T4" s="65" t="str">
        <f ca="1">OFFSET(总课程表0!T$3,ROW()*2-6,)</f>
        <v>体育</v>
      </c>
      <c r="U4" s="66" t="str">
        <f ca="1">OFFSET(总课程表0!U$3,ROW()*2-6,)</f>
        <v>美术</v>
      </c>
      <c r="V4" s="64" t="str">
        <f ca="1">OFFSET(总课程表0!V$3,ROW()*2-6,)</f>
        <v>语文</v>
      </c>
      <c r="W4" s="65" t="str">
        <f ca="1">OFFSET(总课程表0!W$3,ROW()*2-6,)</f>
        <v>班会</v>
      </c>
      <c r="X4" s="65" t="str">
        <f ca="1">OFFSET(总课程表0!X$3,ROW()*2-6,)</f>
        <v>选修</v>
      </c>
      <c r="Y4" s="73" t="str">
        <f ca="1">OFFSET(总课程表0!Y$3,ROW()*2-6,)</f>
        <v>民族</v>
      </c>
      <c r="Z4" s="64" t="str">
        <f ca="1">OFFSET(总课程表0!Z$3,ROW()*2-6,)</f>
        <v>数学</v>
      </c>
      <c r="AA4" s="65" t="str">
        <f ca="1">OFFSET(总课程表0!AA$3,ROW()*2-6,)</f>
        <v>语文</v>
      </c>
      <c r="AB4" s="65" t="str">
        <f ca="1">OFFSET(总课程表0!AB$3,ROW()*2-6,)</f>
        <v>健康</v>
      </c>
      <c r="AC4" s="66" t="str">
        <f ca="1">OFFSET(总课程表0!AC$3,ROW()*2-6,)</f>
        <v>外语</v>
      </c>
      <c r="AD4" s="64" t="str">
        <f ca="1">OFFSET(总课程表0!AD$3,ROW()*2-6,)</f>
        <v>地理</v>
      </c>
      <c r="AE4" s="65" t="str">
        <f ca="1">OFFSET(总课程表0!AE$3,ROW()*2-6,)</f>
        <v>体育</v>
      </c>
      <c r="AF4" s="65" t="str">
        <f ca="1">OFFSET(总课程表0!AF$3,ROW()*2-6,)</f>
        <v>历史</v>
      </c>
      <c r="AG4" s="73" t="str">
        <f ca="1">OFFSET(总课程表0!AG$3,ROW()*2-6,)</f>
        <v>安/书</v>
      </c>
      <c r="AH4" s="64" t="str">
        <f ca="1">OFFSET(总课程表0!AH$3,ROW()*2-6,)</f>
        <v>数学</v>
      </c>
      <c r="AI4" s="65" t="str">
        <f ca="1">OFFSET(总课程表0!AI$3,ROW()*2-6,)</f>
        <v>语文</v>
      </c>
      <c r="AJ4" s="65" t="str">
        <f ca="1">OFFSET(总课程表0!AJ$3,ROW()*2-6,)</f>
        <v>外语</v>
      </c>
      <c r="AK4" s="66" t="str">
        <f ca="1">OFFSET(总课程表0!AK$3,ROW()*2-6,)</f>
        <v>政治</v>
      </c>
      <c r="AL4" s="64" t="str">
        <f ca="1">OFFSET(总课程表0!AL$3,ROW()*2-6,)</f>
        <v>综实</v>
      </c>
      <c r="AM4" s="65" t="str">
        <f ca="1">OFFSET(总课程表0!AM$3,ROW()*2-6,)</f>
        <v>体育</v>
      </c>
      <c r="AN4" s="65" t="str">
        <f ca="1">OFFSET(总课程表0!AN$3,ROW()*2-6,)</f>
        <v>生物</v>
      </c>
      <c r="AO4" s="73" t="str">
        <f ca="1">OFFSET(总课程表0!AO$3,ROW()*2-6,)</f>
        <v>自习</v>
      </c>
      <c r="AW4" s="16"/>
    </row>
    <row r="5" spans="1:49" ht="20.149999999999999" customHeight="1" x14ac:dyDescent="0.15">
      <c r="A5" s="68" t="str">
        <f ca="1">OFFSET(总课程表0!A$3,ROW()*2-6,)</f>
        <v>七2</v>
      </c>
      <c r="B5" s="64" t="str">
        <f ca="1">OFFSET(总课程表0!B$3,ROW()*2-6,)</f>
        <v>信息</v>
      </c>
      <c r="C5" s="65" t="str">
        <f ca="1">OFFSET(总课程表0!C$3,ROW()*2-6,)</f>
        <v>语文</v>
      </c>
      <c r="D5" s="65" t="str">
        <f ca="1">OFFSET(总课程表0!D$3,ROW()*2-6,)</f>
        <v>数学</v>
      </c>
      <c r="E5" s="66" t="str">
        <f ca="1">OFFSET(总课程表0!E$3,ROW()*2-6,)</f>
        <v>地校1</v>
      </c>
      <c r="F5" s="64" t="str">
        <f ca="1">OFFSET(总课程表0!F$3,ROW()*2-6,)</f>
        <v>地理</v>
      </c>
      <c r="G5" s="65" t="str">
        <f ca="1">OFFSET(总课程表0!G$3,ROW()*2-6,)</f>
        <v>历史</v>
      </c>
      <c r="H5" s="65" t="str">
        <f ca="1">OFFSET(总课程表0!H$3,ROW()*2-6,)</f>
        <v>体育</v>
      </c>
      <c r="I5" s="73" t="str">
        <f ca="1">OFFSET(总课程表0!I$3,ROW()*2-6,)</f>
        <v>民族</v>
      </c>
      <c r="J5" s="64" t="str">
        <f ca="1">OFFSET(总课程表0!J$3,ROW()*2-6,)</f>
        <v>外语</v>
      </c>
      <c r="K5" s="65" t="str">
        <f ca="1">OFFSET(总课程表0!K$3,ROW()*2-6,)</f>
        <v>语文</v>
      </c>
      <c r="L5" s="65" t="str">
        <f ca="1">OFFSET(总课程表0!L$3,ROW()*2-6,)</f>
        <v>数学</v>
      </c>
      <c r="M5" s="66" t="str">
        <f ca="1">OFFSET(总课程表0!M$3,ROW()*2-6,)</f>
        <v>政治</v>
      </c>
      <c r="N5" s="64" t="str">
        <f ca="1">OFFSET(总课程表0!N$3,ROW()*2-6,)</f>
        <v>健康</v>
      </c>
      <c r="O5" s="65" t="str">
        <f ca="1">OFFSET(总课程表0!O$3,ROW()*2-6,)</f>
        <v>音乐</v>
      </c>
      <c r="P5" s="65" t="str">
        <f ca="1">OFFSET(总课程表0!P$3,ROW()*2-6,)</f>
        <v>生物</v>
      </c>
      <c r="Q5" s="73" t="str">
        <f ca="1">OFFSET(总课程表0!Q$3,ROW()*2-6,)</f>
        <v>活动</v>
      </c>
      <c r="R5" s="64" t="str">
        <f ca="1">OFFSET(总课程表0!R$3,ROW()*2-6,)</f>
        <v>数学</v>
      </c>
      <c r="S5" s="65" t="str">
        <f ca="1">OFFSET(总课程表0!S$3,ROW()*2-6,)</f>
        <v>外语</v>
      </c>
      <c r="T5" s="65" t="str">
        <f ca="1">OFFSET(总课程表0!T$3,ROW()*2-6,)</f>
        <v>语文</v>
      </c>
      <c r="U5" s="66" t="str">
        <f ca="1">OFFSET(总课程表0!U$3,ROW()*2-6,)</f>
        <v>体育</v>
      </c>
      <c r="V5" s="64" t="str">
        <f ca="1">OFFSET(总课程表0!V$3,ROW()*2-6,)</f>
        <v>生物</v>
      </c>
      <c r="W5" s="65" t="str">
        <f ca="1">OFFSET(总课程表0!W$3,ROW()*2-6,)</f>
        <v>班会</v>
      </c>
      <c r="X5" s="65" t="str">
        <f ca="1">OFFSET(总课程表0!X$3,ROW()*2-6,)</f>
        <v>选修</v>
      </c>
      <c r="Y5" s="73" t="str">
        <f ca="1">OFFSET(总课程表0!Y$3,ROW()*2-6,)</f>
        <v>安/书</v>
      </c>
      <c r="Z5" s="64" t="str">
        <f ca="1">OFFSET(总课程表0!Z$3,ROW()*2-6,)</f>
        <v>数学</v>
      </c>
      <c r="AA5" s="65" t="str">
        <f ca="1">OFFSET(总课程表0!AA$3,ROW()*2-6,)</f>
        <v>外语</v>
      </c>
      <c r="AB5" s="65" t="str">
        <f ca="1">OFFSET(总课程表0!AB$3,ROW()*2-6,)</f>
        <v>历史</v>
      </c>
      <c r="AC5" s="66" t="str">
        <f ca="1">OFFSET(总课程表0!AC$3,ROW()*2-6,)</f>
        <v>语文</v>
      </c>
      <c r="AD5" s="64" t="str">
        <f ca="1">OFFSET(总课程表0!AD$3,ROW()*2-6,)</f>
        <v>信息</v>
      </c>
      <c r="AE5" s="65" t="str">
        <f ca="1">OFFSET(总课程表0!AE$3,ROW()*2-6,)</f>
        <v>美术</v>
      </c>
      <c r="AF5" s="65" t="str">
        <f ca="1">OFFSET(总课程表0!AF$3,ROW()*2-6,)</f>
        <v>地理</v>
      </c>
      <c r="AG5" s="73" t="str">
        <f ca="1">OFFSET(总课程表0!AG$3,ROW()*2-6,)</f>
        <v>活动</v>
      </c>
      <c r="AH5" s="64" t="str">
        <f ca="1">OFFSET(总课程表0!AH$3,ROW()*2-6,)</f>
        <v>生物</v>
      </c>
      <c r="AI5" s="65" t="str">
        <f ca="1">OFFSET(总课程表0!AI$3,ROW()*2-6,)</f>
        <v>体育</v>
      </c>
      <c r="AJ5" s="65" t="str">
        <f ca="1">OFFSET(总课程表0!AJ$3,ROW()*2-6,)</f>
        <v>外语</v>
      </c>
      <c r="AK5" s="66" t="str">
        <f ca="1">OFFSET(总课程表0!AK$3,ROW()*2-6,)</f>
        <v>数学</v>
      </c>
      <c r="AL5" s="64" t="str">
        <f ca="1">OFFSET(总课程表0!AL$3,ROW()*2-6,)</f>
        <v>政治</v>
      </c>
      <c r="AM5" s="65" t="str">
        <f ca="1">OFFSET(总课程表0!AM$3,ROW()*2-6,)</f>
        <v>语文</v>
      </c>
      <c r="AN5" s="65" t="str">
        <f ca="1">OFFSET(总课程表0!AN$3,ROW()*2-6,)</f>
        <v>综实</v>
      </c>
      <c r="AO5" s="73" t="str">
        <f ca="1">OFFSET(总课程表0!AO$3,ROW()*2-6,)</f>
        <v>自习</v>
      </c>
      <c r="AW5" s="16"/>
    </row>
    <row r="6" spans="1:49" ht="20.149999999999999" customHeight="1" x14ac:dyDescent="0.15">
      <c r="A6" s="68" t="str">
        <f ca="1">OFFSET(总课程表0!A$3,ROW()*2-6,)</f>
        <v>七3</v>
      </c>
      <c r="B6" s="64" t="str">
        <f ca="1">OFFSET(总课程表0!B$3,ROW()*2-6,)</f>
        <v>语文</v>
      </c>
      <c r="C6" s="65" t="str">
        <f ca="1">OFFSET(总课程表0!C$3,ROW()*2-6,)</f>
        <v>数学</v>
      </c>
      <c r="D6" s="65" t="str">
        <f ca="1">OFFSET(总课程表0!D$3,ROW()*2-6,)</f>
        <v>外语</v>
      </c>
      <c r="E6" s="66" t="str">
        <f ca="1">OFFSET(总课程表0!E$3,ROW()*2-6,)</f>
        <v>体育</v>
      </c>
      <c r="F6" s="64" t="str">
        <f ca="1">OFFSET(总课程表0!F$3,ROW()*2-6,)</f>
        <v>历史</v>
      </c>
      <c r="G6" s="65" t="str">
        <f ca="1">OFFSET(总课程表0!G$3,ROW()*2-6,)</f>
        <v>政治</v>
      </c>
      <c r="H6" s="65" t="str">
        <f ca="1">OFFSET(总课程表0!H$3,ROW()*2-6,)</f>
        <v>地理</v>
      </c>
      <c r="I6" s="73" t="str">
        <f ca="1">OFFSET(总课程表0!I$3,ROW()*2-6,)</f>
        <v>自习</v>
      </c>
      <c r="J6" s="64" t="str">
        <f ca="1">OFFSET(总课程表0!J$3,ROW()*2-6,)</f>
        <v>信息</v>
      </c>
      <c r="K6" s="65" t="str">
        <f ca="1">OFFSET(总课程表0!K$3,ROW()*2-6,)</f>
        <v>数学</v>
      </c>
      <c r="L6" s="65" t="str">
        <f ca="1">OFFSET(总课程表0!L$3,ROW()*2-6,)</f>
        <v>外语</v>
      </c>
      <c r="M6" s="66" t="str">
        <f ca="1">OFFSET(总课程表0!M$3,ROW()*2-6,)</f>
        <v>美术</v>
      </c>
      <c r="N6" s="64" t="str">
        <f ca="1">OFFSET(总课程表0!N$3,ROW()*2-6,)</f>
        <v>体育</v>
      </c>
      <c r="O6" s="65" t="str">
        <f ca="1">OFFSET(总课程表0!O$3,ROW()*2-6,)</f>
        <v>语文</v>
      </c>
      <c r="P6" s="65" t="str">
        <f ca="1">OFFSET(总课程表0!P$3,ROW()*2-6,)</f>
        <v>健康</v>
      </c>
      <c r="Q6" s="73" t="str">
        <f ca="1">OFFSET(总课程表0!Q$3,ROW()*2-6,)</f>
        <v>安/书</v>
      </c>
      <c r="R6" s="64" t="str">
        <f ca="1">OFFSET(总课程表0!R$3,ROW()*2-6,)</f>
        <v>数学</v>
      </c>
      <c r="S6" s="65" t="str">
        <f ca="1">OFFSET(总课程表0!S$3,ROW()*2-6,)</f>
        <v>外语</v>
      </c>
      <c r="T6" s="65" t="str">
        <f ca="1">OFFSET(总课程表0!T$3,ROW()*2-6,)</f>
        <v>语文</v>
      </c>
      <c r="U6" s="66" t="str">
        <f ca="1">OFFSET(总课程表0!U$3,ROW()*2-6,)</f>
        <v>生物</v>
      </c>
      <c r="V6" s="64" t="str">
        <f ca="1">OFFSET(总课程表0!V$3,ROW()*2-6,)</f>
        <v>信息</v>
      </c>
      <c r="W6" s="65" t="str">
        <f ca="1">OFFSET(总课程表0!W$3,ROW()*2-6,)</f>
        <v>班会</v>
      </c>
      <c r="X6" s="65" t="str">
        <f ca="1">OFFSET(总课程表0!X$3,ROW()*2-6,)</f>
        <v>选修</v>
      </c>
      <c r="Y6" s="73" t="str">
        <f ca="1">OFFSET(总课程表0!Y$3,ROW()*2-6,)</f>
        <v>活动</v>
      </c>
      <c r="Z6" s="64" t="str">
        <f ca="1">OFFSET(总课程表0!Z$3,ROW()*2-6,)</f>
        <v>语文</v>
      </c>
      <c r="AA6" s="65" t="str">
        <f ca="1">OFFSET(总课程表0!AA$3,ROW()*2-6,)</f>
        <v>政治</v>
      </c>
      <c r="AB6" s="65" t="str">
        <f ca="1">OFFSET(总课程表0!AB$3,ROW()*2-6,)</f>
        <v>地理</v>
      </c>
      <c r="AC6" s="66" t="str">
        <f ca="1">OFFSET(总课程表0!AC$3,ROW()*2-6,)</f>
        <v>数学</v>
      </c>
      <c r="AD6" s="64" t="str">
        <f ca="1">OFFSET(总课程表0!AD$3,ROW()*2-6,)</f>
        <v>体育</v>
      </c>
      <c r="AE6" s="65" t="str">
        <f ca="1">OFFSET(总课程表0!AE$3,ROW()*2-6,)</f>
        <v>外语</v>
      </c>
      <c r="AF6" s="65" t="str">
        <f ca="1">OFFSET(总课程表0!AF$3,ROW()*2-6,)</f>
        <v>生物</v>
      </c>
      <c r="AG6" s="73" t="str">
        <f ca="1">OFFSET(总课程表0!AG$3,ROW()*2-6,)</f>
        <v>民族</v>
      </c>
      <c r="AH6" s="64" t="str">
        <f ca="1">OFFSET(总课程表0!AH$3,ROW()*2-6,)</f>
        <v>地校1</v>
      </c>
      <c r="AI6" s="65" t="str">
        <f ca="1">OFFSET(总课程表0!AI$3,ROW()*2-6,)</f>
        <v>数学</v>
      </c>
      <c r="AJ6" s="65" t="str">
        <f ca="1">OFFSET(总课程表0!AJ$3,ROW()*2-6,)</f>
        <v>历史</v>
      </c>
      <c r="AK6" s="66" t="str">
        <f ca="1">OFFSET(总课程表0!AK$3,ROW()*2-6,)</f>
        <v>生物</v>
      </c>
      <c r="AL6" s="64" t="str">
        <f ca="1">OFFSET(总课程表0!AL$3,ROW()*2-6,)</f>
        <v>综实</v>
      </c>
      <c r="AM6" s="65" t="str">
        <f ca="1">OFFSET(总课程表0!AM$3,ROW()*2-6,)</f>
        <v>语文</v>
      </c>
      <c r="AN6" s="65" t="str">
        <f ca="1">OFFSET(总课程表0!AN$3,ROW()*2-6,)</f>
        <v>音乐</v>
      </c>
      <c r="AO6" s="73" t="str">
        <f ca="1">OFFSET(总课程表0!AO$3,ROW()*2-6,)</f>
        <v>活动</v>
      </c>
      <c r="AW6" s="16"/>
    </row>
    <row r="7" spans="1:49" ht="20.149999999999999" customHeight="1" x14ac:dyDescent="0.15">
      <c r="A7" s="68" t="str">
        <f ca="1">OFFSET(总课程表0!A$3,ROW()*2-6,)</f>
        <v>七4</v>
      </c>
      <c r="B7" s="64" t="str">
        <f ca="1">OFFSET(总课程表0!B$3,ROW()*2-6,)</f>
        <v>数学</v>
      </c>
      <c r="C7" s="65" t="str">
        <f ca="1">OFFSET(总课程表0!C$3,ROW()*2-6,)</f>
        <v>语文</v>
      </c>
      <c r="D7" s="65" t="str">
        <f ca="1">OFFSET(总课程表0!D$3,ROW()*2-6,)</f>
        <v>生物</v>
      </c>
      <c r="E7" s="66" t="str">
        <f ca="1">OFFSET(总课程表0!E$3,ROW()*2-6,)</f>
        <v>美术</v>
      </c>
      <c r="F7" s="64" t="str">
        <f ca="1">OFFSET(总课程表0!F$3,ROW()*2-6,)</f>
        <v>历史</v>
      </c>
      <c r="G7" s="65" t="str">
        <f ca="1">OFFSET(总课程表0!G$3,ROW()*2-6,)</f>
        <v>外语</v>
      </c>
      <c r="H7" s="65" t="str">
        <f ca="1">OFFSET(总课程表0!H$3,ROW()*2-6,)</f>
        <v>体育</v>
      </c>
      <c r="I7" s="73" t="str">
        <f ca="1">OFFSET(总课程表0!I$3,ROW()*2-6,)</f>
        <v>自习</v>
      </c>
      <c r="J7" s="64" t="str">
        <f ca="1">OFFSET(总课程表0!J$3,ROW()*2-6,)</f>
        <v>地校1</v>
      </c>
      <c r="K7" s="65" t="str">
        <f ca="1">OFFSET(总课程表0!K$3,ROW()*2-6,)</f>
        <v>语文</v>
      </c>
      <c r="L7" s="65" t="str">
        <f ca="1">OFFSET(总课程表0!L$3,ROW()*2-6,)</f>
        <v>政治</v>
      </c>
      <c r="M7" s="66" t="str">
        <f ca="1">OFFSET(总课程表0!M$3,ROW()*2-6,)</f>
        <v>数学</v>
      </c>
      <c r="N7" s="64" t="str">
        <f ca="1">OFFSET(总课程表0!N$3,ROW()*2-6,)</f>
        <v>信息</v>
      </c>
      <c r="O7" s="65" t="str">
        <f ca="1">OFFSET(总课程表0!O$3,ROW()*2-6,)</f>
        <v>体育</v>
      </c>
      <c r="P7" s="65" t="str">
        <f ca="1">OFFSET(总课程表0!P$3,ROW()*2-6,)</f>
        <v>地理</v>
      </c>
      <c r="Q7" s="73" t="str">
        <f ca="1">OFFSET(总课程表0!Q$3,ROW()*2-6,)</f>
        <v>民族</v>
      </c>
      <c r="R7" s="64" t="str">
        <f ca="1">OFFSET(总课程表0!R$3,ROW()*2-6,)</f>
        <v>数学</v>
      </c>
      <c r="S7" s="65" t="str">
        <f ca="1">OFFSET(总课程表0!S$3,ROW()*2-6,)</f>
        <v>地理</v>
      </c>
      <c r="T7" s="65" t="str">
        <f ca="1">OFFSET(总课程表0!T$3,ROW()*2-6,)</f>
        <v>语文</v>
      </c>
      <c r="U7" s="66" t="str">
        <f ca="1">OFFSET(总课程表0!U$3,ROW()*2-6,)</f>
        <v>外语</v>
      </c>
      <c r="V7" s="64" t="str">
        <f ca="1">OFFSET(总课程表0!V$3,ROW()*2-6,)</f>
        <v>生物</v>
      </c>
      <c r="W7" s="65" t="str">
        <f ca="1">OFFSET(总课程表0!W$3,ROW()*2-6,)</f>
        <v>班会</v>
      </c>
      <c r="X7" s="65" t="str">
        <f ca="1">OFFSET(总课程表0!X$3,ROW()*2-6,)</f>
        <v>选修</v>
      </c>
      <c r="Y7" s="73" t="str">
        <f ca="1">OFFSET(总课程表0!Y$3,ROW()*2-6,)</f>
        <v>活动</v>
      </c>
      <c r="Z7" s="64" t="str">
        <f ca="1">OFFSET(总课程表0!Z$3,ROW()*2-6,)</f>
        <v>语文</v>
      </c>
      <c r="AA7" s="65" t="str">
        <f ca="1">OFFSET(总课程表0!AA$3,ROW()*2-6,)</f>
        <v>外语</v>
      </c>
      <c r="AB7" s="65" t="str">
        <f ca="1">OFFSET(总课程表0!AB$3,ROW()*2-6,)</f>
        <v>数学</v>
      </c>
      <c r="AC7" s="66" t="str">
        <f ca="1">OFFSET(总课程表0!AC$3,ROW()*2-6,)</f>
        <v>音乐</v>
      </c>
      <c r="AD7" s="64" t="str">
        <f ca="1">OFFSET(总课程表0!AD$3,ROW()*2-6,)</f>
        <v>生物</v>
      </c>
      <c r="AE7" s="65" t="str">
        <f ca="1">OFFSET(总课程表0!AE$3,ROW()*2-6,)</f>
        <v>政治</v>
      </c>
      <c r="AF7" s="65" t="str">
        <f ca="1">OFFSET(总课程表0!AF$3,ROW()*2-6,)</f>
        <v>健康</v>
      </c>
      <c r="AG7" s="73" t="str">
        <f ca="1">OFFSET(总课程表0!AG$3,ROW()*2-6,)</f>
        <v>活动</v>
      </c>
      <c r="AH7" s="64" t="str">
        <f ca="1">OFFSET(总课程表0!AH$3,ROW()*2-6,)</f>
        <v>数学</v>
      </c>
      <c r="AI7" s="65" t="str">
        <f ca="1">OFFSET(总课程表0!AI$3,ROW()*2-6,)</f>
        <v>外语</v>
      </c>
      <c r="AJ7" s="65" t="str">
        <f ca="1">OFFSET(总课程表0!AJ$3,ROW()*2-6,)</f>
        <v>信息</v>
      </c>
      <c r="AK7" s="66" t="str">
        <f ca="1">OFFSET(总课程表0!AK$3,ROW()*2-6,)</f>
        <v>语文</v>
      </c>
      <c r="AL7" s="64" t="str">
        <f ca="1">OFFSET(总课程表0!AL$3,ROW()*2-6,)</f>
        <v>历史</v>
      </c>
      <c r="AM7" s="65" t="str">
        <f ca="1">OFFSET(总课程表0!AM$3,ROW()*2-6,)</f>
        <v>体育</v>
      </c>
      <c r="AN7" s="65" t="str">
        <f ca="1">OFFSET(总课程表0!AN$3,ROW()*2-6,)</f>
        <v>综实</v>
      </c>
      <c r="AO7" s="73" t="str">
        <f ca="1">OFFSET(总课程表0!AO$3,ROW()*2-6,)</f>
        <v>安/书</v>
      </c>
      <c r="AW7" s="16"/>
    </row>
    <row r="8" spans="1:49" ht="20.149999999999999" customHeight="1" x14ac:dyDescent="0.15">
      <c r="A8" s="68" t="str">
        <f ca="1">OFFSET(总课程表0!A$3,ROW()*2-6,)</f>
        <v>七5</v>
      </c>
      <c r="B8" s="64" t="str">
        <f ca="1">OFFSET(总课程表0!B$3,ROW()*2-6,)</f>
        <v>数学</v>
      </c>
      <c r="C8" s="65" t="str">
        <f ca="1">OFFSET(总课程表0!C$3,ROW()*2-6,)</f>
        <v>语文</v>
      </c>
      <c r="D8" s="65" t="str">
        <f ca="1">OFFSET(总课程表0!D$3,ROW()*2-6,)</f>
        <v>生物</v>
      </c>
      <c r="E8" s="66" t="str">
        <f ca="1">OFFSET(总课程表0!E$3,ROW()*2-6,)</f>
        <v>政治</v>
      </c>
      <c r="F8" s="64" t="str">
        <f ca="1">OFFSET(总课程表0!F$3,ROW()*2-6,)</f>
        <v>体育</v>
      </c>
      <c r="G8" s="65" t="str">
        <f ca="1">OFFSET(总课程表0!G$3,ROW()*2-6,)</f>
        <v>信息</v>
      </c>
      <c r="H8" s="65" t="str">
        <f ca="1">OFFSET(总课程表0!H$3,ROW()*2-6,)</f>
        <v>外语</v>
      </c>
      <c r="I8" s="73" t="str">
        <f ca="1">OFFSET(总课程表0!I$3,ROW()*2-6,)</f>
        <v>安/书</v>
      </c>
      <c r="J8" s="64" t="str">
        <f ca="1">OFFSET(总课程表0!J$3,ROW()*2-6,)</f>
        <v>外语</v>
      </c>
      <c r="K8" s="65" t="str">
        <f ca="1">OFFSET(总课程表0!K$3,ROW()*2-6,)</f>
        <v>生物</v>
      </c>
      <c r="L8" s="65" t="str">
        <f ca="1">OFFSET(总课程表0!L$3,ROW()*2-6,)</f>
        <v>数学</v>
      </c>
      <c r="M8" s="66" t="str">
        <f ca="1">OFFSET(总课程表0!M$3,ROW()*2-6,)</f>
        <v>语文</v>
      </c>
      <c r="N8" s="64" t="str">
        <f ca="1">OFFSET(总课程表0!N$3,ROW()*2-6,)</f>
        <v>综实</v>
      </c>
      <c r="O8" s="65" t="str">
        <f ca="1">OFFSET(总课程表0!O$3,ROW()*2-6,)</f>
        <v>历史</v>
      </c>
      <c r="P8" s="65" t="str">
        <f ca="1">OFFSET(总课程表0!P$3,ROW()*2-6,)</f>
        <v>美术</v>
      </c>
      <c r="Q8" s="73" t="str">
        <f ca="1">OFFSET(总课程表0!Q$3,ROW()*2-6,)</f>
        <v>活动</v>
      </c>
      <c r="R8" s="64" t="str">
        <f ca="1">OFFSET(总课程表0!R$3,ROW()*2-6,)</f>
        <v>地校1</v>
      </c>
      <c r="S8" s="65" t="str">
        <f ca="1">OFFSET(总课程表0!S$3,ROW()*2-6,)</f>
        <v>数学</v>
      </c>
      <c r="T8" s="65" t="str">
        <f ca="1">OFFSET(总课程表0!T$3,ROW()*2-6,)</f>
        <v>语文</v>
      </c>
      <c r="U8" s="66" t="str">
        <f ca="1">OFFSET(总课程表0!U$3,ROW()*2-6,)</f>
        <v>健康</v>
      </c>
      <c r="V8" s="64" t="str">
        <f ca="1">OFFSET(总课程表0!V$3,ROW()*2-6,)</f>
        <v>地理</v>
      </c>
      <c r="W8" s="65" t="str">
        <f ca="1">OFFSET(总课程表0!W$3,ROW()*2-6,)</f>
        <v>班会</v>
      </c>
      <c r="X8" s="65" t="str">
        <f ca="1">OFFSET(总课程表0!X$3,ROW()*2-6,)</f>
        <v>选修</v>
      </c>
      <c r="Y8" s="73" t="str">
        <f ca="1">OFFSET(总课程表0!Y$3,ROW()*2-6,)</f>
        <v>活动</v>
      </c>
      <c r="Z8" s="64" t="str">
        <f ca="1">OFFSET(总课程表0!Z$3,ROW()*2-6,)</f>
        <v>外语</v>
      </c>
      <c r="AA8" s="65" t="str">
        <f ca="1">OFFSET(总课程表0!AA$3,ROW()*2-6,)</f>
        <v>音乐</v>
      </c>
      <c r="AB8" s="65" t="str">
        <f ca="1">OFFSET(总课程表0!AB$3,ROW()*2-6,)</f>
        <v>语文</v>
      </c>
      <c r="AC8" s="66" t="str">
        <f ca="1">OFFSET(总课程表0!AC$3,ROW()*2-6,)</f>
        <v>数学</v>
      </c>
      <c r="AD8" s="64" t="str">
        <f ca="1">OFFSET(总课程表0!AD$3,ROW()*2-6,)</f>
        <v>政治</v>
      </c>
      <c r="AE8" s="65" t="str">
        <f ca="1">OFFSET(总课程表0!AE$3,ROW()*2-6,)</f>
        <v>体育</v>
      </c>
      <c r="AF8" s="65" t="str">
        <f ca="1">OFFSET(总课程表0!AF$3,ROW()*2-6,)</f>
        <v>信息</v>
      </c>
      <c r="AG8" s="73" t="str">
        <f ca="1">OFFSET(总课程表0!AG$3,ROW()*2-6,)</f>
        <v>民族</v>
      </c>
      <c r="AH8" s="64" t="str">
        <f ca="1">OFFSET(总课程表0!AH$3,ROW()*2-6,)</f>
        <v>数学</v>
      </c>
      <c r="AI8" s="65" t="str">
        <f ca="1">OFFSET(总课程表0!AI$3,ROW()*2-6,)</f>
        <v>语文</v>
      </c>
      <c r="AJ8" s="65" t="str">
        <f ca="1">OFFSET(总课程表0!AJ$3,ROW()*2-6,)</f>
        <v>生物</v>
      </c>
      <c r="AK8" s="66" t="str">
        <f ca="1">OFFSET(总课程表0!AK$3,ROW()*2-6,)</f>
        <v>外语</v>
      </c>
      <c r="AL8" s="64" t="str">
        <f ca="1">OFFSET(总课程表0!AL$3,ROW()*2-6,)</f>
        <v>体育</v>
      </c>
      <c r="AM8" s="65" t="str">
        <f ca="1">OFFSET(总课程表0!AM$3,ROW()*2-6,)</f>
        <v>历史</v>
      </c>
      <c r="AN8" s="65" t="str">
        <f ca="1">OFFSET(总课程表0!AN$3,ROW()*2-6,)</f>
        <v>地理</v>
      </c>
      <c r="AO8" s="73" t="str">
        <f ca="1">OFFSET(总课程表0!AO$3,ROW()*2-6,)</f>
        <v>自习</v>
      </c>
      <c r="AW8" s="16"/>
    </row>
    <row r="9" spans="1:49" ht="20.149999999999999" customHeight="1" x14ac:dyDescent="0.15">
      <c r="A9" s="68" t="str">
        <f ca="1">OFFSET(总课程表0!A$3,ROW()*2-6,)</f>
        <v>七6</v>
      </c>
      <c r="B9" s="64" t="str">
        <f ca="1">OFFSET(总课程表0!B$3,ROW()*2-6,)</f>
        <v>数学</v>
      </c>
      <c r="C9" s="65" t="str">
        <f ca="1">OFFSET(总课程表0!C$3,ROW()*2-6,)</f>
        <v>外语</v>
      </c>
      <c r="D9" s="65" t="str">
        <f ca="1">OFFSET(总课程表0!D$3,ROW()*2-6,)</f>
        <v>地理</v>
      </c>
      <c r="E9" s="66" t="str">
        <f ca="1">OFFSET(总课程表0!E$3,ROW()*2-6,)</f>
        <v>政治</v>
      </c>
      <c r="F9" s="64" t="str">
        <f ca="1">OFFSET(总课程表0!F$3,ROW()*2-6,)</f>
        <v>语文</v>
      </c>
      <c r="G9" s="65" t="str">
        <f ca="1">OFFSET(总课程表0!G$3,ROW()*2-6,)</f>
        <v>体育</v>
      </c>
      <c r="H9" s="65" t="str">
        <f ca="1">OFFSET(总课程表0!H$3,ROW()*2-6,)</f>
        <v>生物</v>
      </c>
      <c r="I9" s="73" t="str">
        <f ca="1">OFFSET(总课程表0!I$3,ROW()*2-6,)</f>
        <v>民族</v>
      </c>
      <c r="J9" s="64" t="str">
        <f ca="1">OFFSET(总课程表0!J$3,ROW()*2-6,)</f>
        <v>数学</v>
      </c>
      <c r="K9" s="65" t="str">
        <f ca="1">OFFSET(总课程表0!K$3,ROW()*2-6,)</f>
        <v>语文</v>
      </c>
      <c r="L9" s="65" t="str">
        <f ca="1">OFFSET(总课程表0!L$3,ROW()*2-6,)</f>
        <v>信息</v>
      </c>
      <c r="M9" s="66" t="str">
        <f ca="1">OFFSET(总课程表0!M$3,ROW()*2-6,)</f>
        <v>历史</v>
      </c>
      <c r="N9" s="64" t="str">
        <f ca="1">OFFSET(总课程表0!N$3,ROW()*2-6,)</f>
        <v>地理</v>
      </c>
      <c r="O9" s="65" t="str">
        <f ca="1">OFFSET(总课程表0!O$3,ROW()*2-6,)</f>
        <v>外语</v>
      </c>
      <c r="P9" s="65" t="str">
        <f ca="1">OFFSET(总课程表0!P$3,ROW()*2-6,)</f>
        <v>综实</v>
      </c>
      <c r="Q9" s="73" t="str">
        <f ca="1">OFFSET(总课程表0!Q$3,ROW()*2-6,)</f>
        <v>活动</v>
      </c>
      <c r="R9" s="64" t="str">
        <f ca="1">OFFSET(总课程表0!R$3,ROW()*2-6,)</f>
        <v>美术</v>
      </c>
      <c r="S9" s="65" t="str">
        <f ca="1">OFFSET(总课程表0!S$3,ROW()*2-6,)</f>
        <v>语文</v>
      </c>
      <c r="T9" s="65" t="str">
        <f ca="1">OFFSET(总课程表0!T$3,ROW()*2-6,)</f>
        <v>数学</v>
      </c>
      <c r="U9" s="66" t="str">
        <f ca="1">OFFSET(总课程表0!U$3,ROW()*2-6,)</f>
        <v>外语</v>
      </c>
      <c r="V9" s="64" t="str">
        <f ca="1">OFFSET(总课程表0!V$3,ROW()*2-6,)</f>
        <v>体育</v>
      </c>
      <c r="W9" s="65" t="str">
        <f ca="1">OFFSET(总课程表0!W$3,ROW()*2-6,)</f>
        <v>班会</v>
      </c>
      <c r="X9" s="65" t="str">
        <f ca="1">OFFSET(总课程表0!X$3,ROW()*2-6,)</f>
        <v>选修</v>
      </c>
      <c r="Y9" s="73" t="str">
        <f ca="1">OFFSET(总课程表0!Y$3,ROW()*2-6,)</f>
        <v>安/书</v>
      </c>
      <c r="Z9" s="64" t="str">
        <f ca="1">OFFSET(总课程表0!Z$3,ROW()*2-6,)</f>
        <v>地校1</v>
      </c>
      <c r="AA9" s="65" t="str">
        <f ca="1">OFFSET(总课程表0!AA$3,ROW()*2-6,)</f>
        <v>语文</v>
      </c>
      <c r="AB9" s="65" t="str">
        <f ca="1">OFFSET(总课程表0!AB$3,ROW()*2-6,)</f>
        <v>历史</v>
      </c>
      <c r="AC9" s="66" t="str">
        <f ca="1">OFFSET(总课程表0!AC$3,ROW()*2-6,)</f>
        <v>数学</v>
      </c>
      <c r="AD9" s="64" t="str">
        <f ca="1">OFFSET(总课程表0!AD$3,ROW()*2-6,)</f>
        <v>生物</v>
      </c>
      <c r="AE9" s="65" t="str">
        <f ca="1">OFFSET(总课程表0!AE$3,ROW()*2-6,)</f>
        <v>政治</v>
      </c>
      <c r="AF9" s="65" t="str">
        <f ca="1">OFFSET(总课程表0!AF$3,ROW()*2-6,)</f>
        <v>音乐</v>
      </c>
      <c r="AG9" s="73" t="str">
        <f ca="1">OFFSET(总课程表0!AG$3,ROW()*2-6,)</f>
        <v>活动</v>
      </c>
      <c r="AH9" s="64" t="str">
        <f ca="1">OFFSET(总课程表0!AH$3,ROW()*2-6,)</f>
        <v>数学</v>
      </c>
      <c r="AI9" s="65" t="str">
        <f ca="1">OFFSET(总课程表0!AI$3,ROW()*2-6,)</f>
        <v>外语</v>
      </c>
      <c r="AJ9" s="65" t="str">
        <f ca="1">OFFSET(总课程表0!AJ$3,ROW()*2-6,)</f>
        <v>语文</v>
      </c>
      <c r="AK9" s="66" t="str">
        <f ca="1">OFFSET(总课程表0!AK$3,ROW()*2-6,)</f>
        <v>体育</v>
      </c>
      <c r="AL9" s="64" t="str">
        <f ca="1">OFFSET(总课程表0!AL$3,ROW()*2-6,)</f>
        <v>信息</v>
      </c>
      <c r="AM9" s="65" t="str">
        <f ca="1">OFFSET(总课程表0!AM$3,ROW()*2-6,)</f>
        <v>生物</v>
      </c>
      <c r="AN9" s="65" t="str">
        <f ca="1">OFFSET(总课程表0!AN$3,ROW()*2-6,)</f>
        <v>健康</v>
      </c>
      <c r="AO9" s="73" t="str">
        <f ca="1">OFFSET(总课程表0!AO$3,ROW()*2-6,)</f>
        <v>自习</v>
      </c>
      <c r="AW9" s="16"/>
    </row>
    <row r="10" spans="1:49" ht="20.149999999999999" customHeight="1" x14ac:dyDescent="0.15">
      <c r="A10" s="68" t="str">
        <f ca="1">OFFSET(总课程表0!A$3,ROW()*2-6,)</f>
        <v>七7</v>
      </c>
      <c r="B10" s="64" t="str">
        <f ca="1">OFFSET(总课程表0!B$3,ROW()*2-6,)</f>
        <v>历史</v>
      </c>
      <c r="C10" s="65" t="str">
        <f ca="1">OFFSET(总课程表0!C$3,ROW()*2-6,)</f>
        <v>语文</v>
      </c>
      <c r="D10" s="65" t="str">
        <f ca="1">OFFSET(总课程表0!D$3,ROW()*2-6,)</f>
        <v>数学</v>
      </c>
      <c r="E10" s="66" t="str">
        <f ca="1">OFFSET(总课程表0!E$3,ROW()*2-6,)</f>
        <v>信息</v>
      </c>
      <c r="F10" s="64" t="str">
        <f ca="1">OFFSET(总课程表0!F$3,ROW()*2-6,)</f>
        <v>体育</v>
      </c>
      <c r="G10" s="65" t="str">
        <f ca="1">OFFSET(总课程表0!G$3,ROW()*2-6,)</f>
        <v>外语</v>
      </c>
      <c r="H10" s="65" t="str">
        <f ca="1">OFFSET(总课程表0!H$3,ROW()*2-6,)</f>
        <v>地理</v>
      </c>
      <c r="I10" s="73" t="str">
        <f ca="1">OFFSET(总课程表0!I$3,ROW()*2-6,)</f>
        <v>民族</v>
      </c>
      <c r="J10" s="64" t="str">
        <f ca="1">OFFSET(总课程表0!J$3,ROW()*2-6,)</f>
        <v>数学</v>
      </c>
      <c r="K10" s="65" t="str">
        <f ca="1">OFFSET(总课程表0!K$3,ROW()*2-6,)</f>
        <v>外语</v>
      </c>
      <c r="L10" s="65" t="str">
        <f ca="1">OFFSET(总课程表0!L$3,ROW()*2-6,)</f>
        <v>健康</v>
      </c>
      <c r="M10" s="66" t="str">
        <f ca="1">OFFSET(总课程表0!M$3,ROW()*2-6,)</f>
        <v>语文</v>
      </c>
      <c r="N10" s="64" t="str">
        <f ca="1">OFFSET(总课程表0!N$3,ROW()*2-6,)</f>
        <v>综实</v>
      </c>
      <c r="O10" s="65" t="str">
        <f ca="1">OFFSET(总课程表0!O$3,ROW()*2-6,)</f>
        <v>生物</v>
      </c>
      <c r="P10" s="65" t="str">
        <f ca="1">OFFSET(总课程表0!P$3,ROW()*2-6,)</f>
        <v>政治</v>
      </c>
      <c r="Q10" s="73" t="str">
        <f ca="1">OFFSET(总课程表0!Q$3,ROW()*2-6,)</f>
        <v>活动</v>
      </c>
      <c r="R10" s="64" t="str">
        <f ca="1">OFFSET(总课程表0!R$3,ROW()*2-6,)</f>
        <v>外语</v>
      </c>
      <c r="S10" s="65" t="str">
        <f ca="1">OFFSET(总课程表0!S$3,ROW()*2-6,)</f>
        <v>数学</v>
      </c>
      <c r="T10" s="65" t="str">
        <f ca="1">OFFSET(总课程表0!T$3,ROW()*2-6,)</f>
        <v>美术</v>
      </c>
      <c r="U10" s="66" t="str">
        <f ca="1">OFFSET(总课程表0!U$3,ROW()*2-6,)</f>
        <v>语文</v>
      </c>
      <c r="V10" s="64" t="str">
        <f ca="1">OFFSET(总课程表0!V$3,ROW()*2-6,)</f>
        <v>生物</v>
      </c>
      <c r="W10" s="65" t="str">
        <f ca="1">OFFSET(总课程表0!W$3,ROW()*2-6,)</f>
        <v>班会</v>
      </c>
      <c r="X10" s="65" t="str">
        <f ca="1">OFFSET(总课程表0!X$3,ROW()*2-6,)</f>
        <v>选修</v>
      </c>
      <c r="Y10" s="73" t="str">
        <f ca="1">OFFSET(总课程表0!Y$3,ROW()*2-6,)</f>
        <v>活动</v>
      </c>
      <c r="Z10" s="64" t="str">
        <f ca="1">OFFSET(总课程表0!Z$3,ROW()*2-6,)</f>
        <v>数学</v>
      </c>
      <c r="AA10" s="65" t="str">
        <f ca="1">OFFSET(总课程表0!AA$3,ROW()*2-6,)</f>
        <v>体育</v>
      </c>
      <c r="AB10" s="65" t="str">
        <f ca="1">OFFSET(总课程表0!AB$3,ROW()*2-6,)</f>
        <v>地理</v>
      </c>
      <c r="AC10" s="66" t="str">
        <f ca="1">OFFSET(总课程表0!AC$3,ROW()*2-6,)</f>
        <v>语文</v>
      </c>
      <c r="AD10" s="64" t="str">
        <f ca="1">OFFSET(总课程表0!AD$3,ROW()*2-6,)</f>
        <v>历史</v>
      </c>
      <c r="AE10" s="65" t="str">
        <f ca="1">OFFSET(总课程表0!AE$3,ROW()*2-6,)</f>
        <v>外语</v>
      </c>
      <c r="AF10" s="65" t="str">
        <f ca="1">OFFSET(总课程表0!AF$3,ROW()*2-6,)</f>
        <v>生物</v>
      </c>
      <c r="AG10" s="73" t="str">
        <f ca="1">OFFSET(总课程表0!AG$3,ROW()*2-6,)</f>
        <v>安/书</v>
      </c>
      <c r="AH10" s="64" t="str">
        <f ca="1">OFFSET(总课程表0!AH$3,ROW()*2-6,)</f>
        <v>地校1</v>
      </c>
      <c r="AI10" s="65" t="str">
        <f ca="1">OFFSET(总课程表0!AI$3,ROW()*2-6,)</f>
        <v>体育</v>
      </c>
      <c r="AJ10" s="65" t="str">
        <f ca="1">OFFSET(总课程表0!AJ$3,ROW()*2-6,)</f>
        <v>数学</v>
      </c>
      <c r="AK10" s="66" t="str">
        <f ca="1">OFFSET(总课程表0!AK$3,ROW()*2-6,)</f>
        <v>信息</v>
      </c>
      <c r="AL10" s="64" t="str">
        <f ca="1">OFFSET(总课程表0!AL$3,ROW()*2-6,)</f>
        <v>音乐</v>
      </c>
      <c r="AM10" s="65" t="str">
        <f ca="1">OFFSET(总课程表0!AM$3,ROW()*2-6,)</f>
        <v>政治</v>
      </c>
      <c r="AN10" s="65" t="str">
        <f ca="1">OFFSET(总课程表0!AN$3,ROW()*2-6,)</f>
        <v>语文</v>
      </c>
      <c r="AO10" s="73" t="str">
        <f ca="1">OFFSET(总课程表0!AO$3,ROW()*2-6,)</f>
        <v>自习</v>
      </c>
      <c r="AW10" s="16"/>
    </row>
    <row r="11" spans="1:49" ht="20.149999999999999" customHeight="1" x14ac:dyDescent="0.15">
      <c r="A11" s="68" t="str">
        <f ca="1">OFFSET(总课程表0!A$3,ROW()*2-6,)</f>
        <v>七8</v>
      </c>
      <c r="B11" s="64" t="str">
        <f ca="1">OFFSET(总课程表0!B$3,ROW()*2-6,)</f>
        <v>数学</v>
      </c>
      <c r="C11" s="65" t="str">
        <f ca="1">OFFSET(总课程表0!C$3,ROW()*2-6,)</f>
        <v>语文</v>
      </c>
      <c r="D11" s="65" t="str">
        <f ca="1">OFFSET(总课程表0!D$3,ROW()*2-6,)</f>
        <v>体育</v>
      </c>
      <c r="E11" s="66" t="str">
        <f ca="1">OFFSET(总课程表0!E$3,ROW()*2-6,)</f>
        <v>地理</v>
      </c>
      <c r="F11" s="64" t="str">
        <f ca="1">OFFSET(总课程表0!F$3,ROW()*2-6,)</f>
        <v>政治</v>
      </c>
      <c r="G11" s="65" t="str">
        <f ca="1">OFFSET(总课程表0!G$3,ROW()*2-6,)</f>
        <v>生物</v>
      </c>
      <c r="H11" s="65" t="str">
        <f ca="1">OFFSET(总课程表0!H$3,ROW()*2-6,)</f>
        <v>地校1</v>
      </c>
      <c r="I11" s="73" t="str">
        <f ca="1">OFFSET(总课程表0!I$3,ROW()*2-6,)</f>
        <v>民族</v>
      </c>
      <c r="J11" s="64" t="str">
        <f ca="1">OFFSET(总课程表0!J$3,ROW()*2-6,)</f>
        <v>数学</v>
      </c>
      <c r="K11" s="65" t="str">
        <f ca="1">OFFSET(总课程表0!K$3,ROW()*2-6,)</f>
        <v>历史</v>
      </c>
      <c r="L11" s="65" t="str">
        <f ca="1">OFFSET(总课程表0!L$3,ROW()*2-6,)</f>
        <v>信息</v>
      </c>
      <c r="M11" s="66" t="str">
        <f ca="1">OFFSET(总课程表0!M$3,ROW()*2-6,)</f>
        <v>外语</v>
      </c>
      <c r="N11" s="64" t="str">
        <f ca="1">OFFSET(总课程表0!N$3,ROW()*2-6,)</f>
        <v>综实</v>
      </c>
      <c r="O11" s="65" t="str">
        <f ca="1">OFFSET(总课程表0!O$3,ROW()*2-6,)</f>
        <v>美术</v>
      </c>
      <c r="P11" s="65" t="str">
        <f ca="1">OFFSET(总课程表0!P$3,ROW()*2-6,)</f>
        <v>语文</v>
      </c>
      <c r="Q11" s="73" t="str">
        <f ca="1">OFFSET(总课程表0!Q$3,ROW()*2-6,)</f>
        <v>活动</v>
      </c>
      <c r="R11" s="64" t="str">
        <f ca="1">OFFSET(总课程表0!R$3,ROW()*2-6,)</f>
        <v>外语</v>
      </c>
      <c r="S11" s="65" t="str">
        <f ca="1">OFFSET(总课程表0!S$3,ROW()*2-6,)</f>
        <v>语文</v>
      </c>
      <c r="T11" s="65" t="str">
        <f ca="1">OFFSET(总课程表0!T$3,ROW()*2-6,)</f>
        <v>数学</v>
      </c>
      <c r="U11" s="66" t="str">
        <f ca="1">OFFSET(总课程表0!U$3,ROW()*2-6,)</f>
        <v>生物</v>
      </c>
      <c r="V11" s="64" t="str">
        <f ca="1">OFFSET(总课程表0!V$3,ROW()*2-6,)</f>
        <v>音乐</v>
      </c>
      <c r="W11" s="65" t="str">
        <f ca="1">OFFSET(总课程表0!W$3,ROW()*2-6,)</f>
        <v>班会</v>
      </c>
      <c r="X11" s="65" t="str">
        <f ca="1">OFFSET(总课程表0!X$3,ROW()*2-6,)</f>
        <v>选修</v>
      </c>
      <c r="Y11" s="73" t="str">
        <f ca="1">OFFSET(总课程表0!Y$3,ROW()*2-6,)</f>
        <v>活动</v>
      </c>
      <c r="Z11" s="64" t="str">
        <f ca="1">OFFSET(总课程表0!Z$3,ROW()*2-6,)</f>
        <v>数学</v>
      </c>
      <c r="AA11" s="65" t="str">
        <f ca="1">OFFSET(总课程表0!AA$3,ROW()*2-6,)</f>
        <v>语文</v>
      </c>
      <c r="AB11" s="65" t="str">
        <f ca="1">OFFSET(总课程表0!AB$3,ROW()*2-6,)</f>
        <v>体育</v>
      </c>
      <c r="AC11" s="66" t="str">
        <f ca="1">OFFSET(总课程表0!AC$3,ROW()*2-6,)</f>
        <v>信息</v>
      </c>
      <c r="AD11" s="64" t="str">
        <f ca="1">OFFSET(总课程表0!AD$3,ROW()*2-6,)</f>
        <v>地理</v>
      </c>
      <c r="AE11" s="65" t="str">
        <f ca="1">OFFSET(总课程表0!AE$3,ROW()*2-6,)</f>
        <v>外语</v>
      </c>
      <c r="AF11" s="65" t="str">
        <f ca="1">OFFSET(总课程表0!AF$3,ROW()*2-6,)</f>
        <v>健康</v>
      </c>
      <c r="AG11" s="73" t="str">
        <f ca="1">OFFSET(总课程表0!AG$3,ROW()*2-6,)</f>
        <v>自习</v>
      </c>
      <c r="AH11" s="64" t="str">
        <f ca="1">OFFSET(总课程表0!AH$3,ROW()*2-6,)</f>
        <v>外语</v>
      </c>
      <c r="AI11" s="65" t="str">
        <f ca="1">OFFSET(总课程表0!AI$3,ROW()*2-6,)</f>
        <v>语文</v>
      </c>
      <c r="AJ11" s="65" t="str">
        <f ca="1">OFFSET(总课程表0!AJ$3,ROW()*2-6,)</f>
        <v>数学</v>
      </c>
      <c r="AK11" s="66" t="str">
        <f ca="1">OFFSET(总课程表0!AK$3,ROW()*2-6,)</f>
        <v>历史</v>
      </c>
      <c r="AL11" s="64" t="str">
        <f ca="1">OFFSET(总课程表0!AL$3,ROW()*2-6,)</f>
        <v>生物</v>
      </c>
      <c r="AM11" s="65" t="str">
        <f ca="1">OFFSET(总课程表0!AM$3,ROW()*2-6,)</f>
        <v>体育</v>
      </c>
      <c r="AN11" s="65" t="str">
        <f ca="1">OFFSET(总课程表0!AN$3,ROW()*2-6,)</f>
        <v>政治</v>
      </c>
      <c r="AO11" s="73" t="str">
        <f ca="1">OFFSET(总课程表0!AO$3,ROW()*2-6,)</f>
        <v>安/书</v>
      </c>
      <c r="AW11" s="16"/>
    </row>
    <row r="12" spans="1:49" ht="20.149999999999999" customHeight="1" x14ac:dyDescent="0.15">
      <c r="A12" s="68" t="str">
        <f ca="1">OFFSET(总课程表0!A$3,ROW()*2-6,)</f>
        <v>七9</v>
      </c>
      <c r="B12" s="64" t="str">
        <f ca="1">OFFSET(总课程表0!B$3,ROW()*2-6,)</f>
        <v>数学</v>
      </c>
      <c r="C12" s="65" t="str">
        <f ca="1">OFFSET(总课程表0!C$3,ROW()*2-6,)</f>
        <v>外语</v>
      </c>
      <c r="D12" s="65" t="str">
        <f ca="1">OFFSET(总课程表0!D$3,ROW()*2-6,)</f>
        <v>语文</v>
      </c>
      <c r="E12" s="66" t="str">
        <f ca="1">OFFSET(总课程表0!E$3,ROW()*2-6,)</f>
        <v>音乐</v>
      </c>
      <c r="F12" s="64" t="str">
        <f ca="1">OFFSET(总课程表0!F$3,ROW()*2-6,)</f>
        <v>信息</v>
      </c>
      <c r="G12" s="65" t="str">
        <f ca="1">OFFSET(总课程表0!G$3,ROW()*2-6,)</f>
        <v>地理</v>
      </c>
      <c r="H12" s="65" t="str">
        <f ca="1">OFFSET(总课程表0!H$3,ROW()*2-6,)</f>
        <v>综实</v>
      </c>
      <c r="I12" s="73" t="str">
        <f ca="1">OFFSET(总课程表0!I$3,ROW()*2-6,)</f>
        <v>活动</v>
      </c>
      <c r="J12" s="64" t="str">
        <f ca="1">OFFSET(总课程表0!J$3,ROW()*2-6,)</f>
        <v>外语</v>
      </c>
      <c r="K12" s="65" t="str">
        <f ca="1">OFFSET(总课程表0!K$3,ROW()*2-6,)</f>
        <v>语文</v>
      </c>
      <c r="L12" s="65" t="str">
        <f ca="1">OFFSET(总课程表0!L$3,ROW()*2-6,)</f>
        <v>生物</v>
      </c>
      <c r="M12" s="66" t="str">
        <f ca="1">OFFSET(总课程表0!M$3,ROW()*2-6,)</f>
        <v>数学</v>
      </c>
      <c r="N12" s="64" t="str">
        <f ca="1">OFFSET(总课程表0!N$3,ROW()*2-6,)</f>
        <v>历史</v>
      </c>
      <c r="O12" s="65" t="str">
        <f ca="1">OFFSET(总课程表0!O$3,ROW()*2-6,)</f>
        <v>体育</v>
      </c>
      <c r="P12" s="65" t="str">
        <f ca="1">OFFSET(总课程表0!P$3,ROW()*2-6,)</f>
        <v>信息</v>
      </c>
      <c r="Q12" s="73" t="str">
        <f ca="1">OFFSET(总课程表0!Q$3,ROW()*2-6,)</f>
        <v>安/书</v>
      </c>
      <c r="R12" s="64" t="str">
        <f ca="1">OFFSET(总课程表0!R$3,ROW()*2-6,)</f>
        <v>数学</v>
      </c>
      <c r="S12" s="65" t="str">
        <f ca="1">OFFSET(总课程表0!S$3,ROW()*2-6,)</f>
        <v>外语</v>
      </c>
      <c r="T12" s="65" t="str">
        <f ca="1">OFFSET(总课程表0!T$3,ROW()*2-6,)</f>
        <v>生物</v>
      </c>
      <c r="U12" s="66" t="str">
        <f ca="1">OFFSET(总课程表0!U$3,ROW()*2-6,)</f>
        <v>体育</v>
      </c>
      <c r="V12" s="64" t="str">
        <f ca="1">OFFSET(总课程表0!V$3,ROW()*2-6,)</f>
        <v>语文</v>
      </c>
      <c r="W12" s="65" t="str">
        <f ca="1">OFFSET(总课程表0!W$3,ROW()*2-6,)</f>
        <v>班会</v>
      </c>
      <c r="X12" s="65" t="str">
        <f ca="1">OFFSET(总课程表0!X$3,ROW()*2-6,)</f>
        <v>选修</v>
      </c>
      <c r="Y12" s="73" t="str">
        <f ca="1">OFFSET(总课程表0!Y$3,ROW()*2-6,)</f>
        <v>自习</v>
      </c>
      <c r="Z12" s="64" t="str">
        <f ca="1">OFFSET(总课程表0!Z$3,ROW()*2-6,)</f>
        <v>外语</v>
      </c>
      <c r="AA12" s="65" t="str">
        <f ca="1">OFFSET(总课程表0!AA$3,ROW()*2-6,)</f>
        <v>语文</v>
      </c>
      <c r="AB12" s="65" t="str">
        <f ca="1">OFFSET(总课程表0!AB$3,ROW()*2-6,)</f>
        <v>政治</v>
      </c>
      <c r="AC12" s="66" t="str">
        <f ca="1">OFFSET(总课程表0!AC$3,ROW()*2-6,)</f>
        <v>数学</v>
      </c>
      <c r="AD12" s="64" t="str">
        <f ca="1">OFFSET(总课程表0!AD$3,ROW()*2-6,)</f>
        <v>健康</v>
      </c>
      <c r="AE12" s="65" t="str">
        <f ca="1">OFFSET(总课程表0!AE$3,ROW()*2-6,)</f>
        <v>地理</v>
      </c>
      <c r="AF12" s="65" t="str">
        <f ca="1">OFFSET(总课程表0!AF$3,ROW()*2-6,)</f>
        <v>体育</v>
      </c>
      <c r="AG12" s="73" t="str">
        <f ca="1">OFFSET(总课程表0!AG$3,ROW()*2-6,)</f>
        <v>民族</v>
      </c>
      <c r="AH12" s="64" t="str">
        <f ca="1">OFFSET(总课程表0!AH$3,ROW()*2-6,)</f>
        <v>语文</v>
      </c>
      <c r="AI12" s="65" t="str">
        <f ca="1">OFFSET(总课程表0!AI$3,ROW()*2-6,)</f>
        <v>数学</v>
      </c>
      <c r="AJ12" s="65" t="str">
        <f ca="1">OFFSET(总课程表0!AJ$3,ROW()*2-6,)</f>
        <v>历史</v>
      </c>
      <c r="AK12" s="66" t="str">
        <f ca="1">OFFSET(总课程表0!AK$3,ROW()*2-6,)</f>
        <v>地校1</v>
      </c>
      <c r="AL12" s="64" t="str">
        <f ca="1">OFFSET(总课程表0!AL$3,ROW()*2-6,)</f>
        <v>美术</v>
      </c>
      <c r="AM12" s="65" t="str">
        <f ca="1">OFFSET(总课程表0!AM$3,ROW()*2-6,)</f>
        <v>政治</v>
      </c>
      <c r="AN12" s="65" t="str">
        <f ca="1">OFFSET(总课程表0!AN$3,ROW()*2-6,)</f>
        <v>生物</v>
      </c>
      <c r="AO12" s="73" t="str">
        <f ca="1">OFFSET(总课程表0!AO$3,ROW()*2-6,)</f>
        <v>活动</v>
      </c>
      <c r="AW12" s="16"/>
    </row>
    <row r="13" spans="1:49" ht="20.149999999999999" customHeight="1" x14ac:dyDescent="0.15">
      <c r="A13" s="68" t="str">
        <f ca="1">OFFSET(总课程表0!A$3,ROW()*2-6,)</f>
        <v>七10</v>
      </c>
      <c r="B13" s="64" t="str">
        <f ca="1">OFFSET(总课程表0!B$3,ROW()*2-6,)</f>
        <v>地校1</v>
      </c>
      <c r="C13" s="65" t="str">
        <f ca="1">OFFSET(总课程表0!C$3,ROW()*2-6,)</f>
        <v>数学</v>
      </c>
      <c r="D13" s="65" t="str">
        <f ca="1">OFFSET(总课程表0!D$3,ROW()*2-6,)</f>
        <v>生物</v>
      </c>
      <c r="E13" s="66" t="str">
        <f ca="1">OFFSET(总课程表0!E$3,ROW()*2-6,)</f>
        <v>体育</v>
      </c>
      <c r="F13" s="64" t="str">
        <f ca="1">OFFSET(总课程表0!F$3,ROW()*2-6,)</f>
        <v>地理</v>
      </c>
      <c r="G13" s="65" t="str">
        <f ca="1">OFFSET(总课程表0!G$3,ROW()*2-6,)</f>
        <v>语文</v>
      </c>
      <c r="H13" s="65" t="str">
        <f ca="1">OFFSET(总课程表0!H$3,ROW()*2-6,)</f>
        <v>信息</v>
      </c>
      <c r="I13" s="73" t="str">
        <f ca="1">OFFSET(总课程表0!I$3,ROW()*2-6,)</f>
        <v>安/书</v>
      </c>
      <c r="J13" s="64" t="str">
        <f ca="1">OFFSET(总课程表0!J$3,ROW()*2-6,)</f>
        <v>语文</v>
      </c>
      <c r="K13" s="65" t="str">
        <f ca="1">OFFSET(总课程表0!K$3,ROW()*2-6,)</f>
        <v>数学</v>
      </c>
      <c r="L13" s="65" t="str">
        <f ca="1">OFFSET(总课程表0!L$3,ROW()*2-6,)</f>
        <v>美术</v>
      </c>
      <c r="M13" s="66" t="str">
        <f ca="1">OFFSET(总课程表0!M$3,ROW()*2-6,)</f>
        <v>生物</v>
      </c>
      <c r="N13" s="64" t="str">
        <f ca="1">OFFSET(总课程表0!N$3,ROW()*2-6,)</f>
        <v>政治</v>
      </c>
      <c r="O13" s="65" t="str">
        <f ca="1">OFFSET(总课程表0!O$3,ROW()*2-6,)</f>
        <v>外语</v>
      </c>
      <c r="P13" s="65" t="str">
        <f ca="1">OFFSET(总课程表0!P$3,ROW()*2-6,)</f>
        <v>健康</v>
      </c>
      <c r="Q13" s="73" t="str">
        <f ca="1">OFFSET(总课程表0!Q$3,ROW()*2-6,)</f>
        <v>活动</v>
      </c>
      <c r="R13" s="64" t="str">
        <f ca="1">OFFSET(总课程表0!R$3,ROW()*2-6,)</f>
        <v>外语</v>
      </c>
      <c r="S13" s="65" t="str">
        <f ca="1">OFFSET(总课程表0!S$3,ROW()*2-6,)</f>
        <v>语文</v>
      </c>
      <c r="T13" s="65" t="str">
        <f ca="1">OFFSET(总课程表0!T$3,ROW()*2-6,)</f>
        <v>数学</v>
      </c>
      <c r="U13" s="66" t="str">
        <f ca="1">OFFSET(总课程表0!U$3,ROW()*2-6,)</f>
        <v>信息</v>
      </c>
      <c r="V13" s="64" t="str">
        <f ca="1">OFFSET(总课程表0!V$3,ROW()*2-6,)</f>
        <v>历史</v>
      </c>
      <c r="W13" s="65" t="str">
        <f ca="1">OFFSET(总课程表0!W$3,ROW()*2-6,)</f>
        <v>班会</v>
      </c>
      <c r="X13" s="65" t="str">
        <f ca="1">OFFSET(总课程表0!X$3,ROW()*2-6,)</f>
        <v>选修</v>
      </c>
      <c r="Y13" s="73" t="str">
        <f ca="1">OFFSET(总课程表0!Y$3,ROW()*2-6,)</f>
        <v>活动</v>
      </c>
      <c r="Z13" s="64" t="str">
        <f ca="1">OFFSET(总课程表0!Z$3,ROW()*2-6,)</f>
        <v>语文</v>
      </c>
      <c r="AA13" s="65" t="str">
        <f ca="1">OFFSET(总课程表0!AA$3,ROW()*2-6,)</f>
        <v>数学</v>
      </c>
      <c r="AB13" s="65" t="str">
        <f ca="1">OFFSET(总课程表0!AB$3,ROW()*2-6,)</f>
        <v>生物</v>
      </c>
      <c r="AC13" s="66" t="str">
        <f ca="1">OFFSET(总课程表0!AC$3,ROW()*2-6,)</f>
        <v>外语</v>
      </c>
      <c r="AD13" s="64" t="str">
        <f ca="1">OFFSET(总课程表0!AD$3,ROW()*2-6,)</f>
        <v>政治</v>
      </c>
      <c r="AE13" s="65" t="str">
        <f ca="1">OFFSET(总课程表0!AE$3,ROW()*2-6,)</f>
        <v>体育</v>
      </c>
      <c r="AF13" s="65" t="str">
        <f ca="1">OFFSET(总课程表0!AF$3,ROW()*2-6,)</f>
        <v>地理</v>
      </c>
      <c r="AG13" s="73" t="str">
        <f ca="1">OFFSET(总课程表0!AG$3,ROW()*2-6,)</f>
        <v>民族</v>
      </c>
      <c r="AH13" s="64" t="str">
        <f ca="1">OFFSET(总课程表0!AH$3,ROW()*2-6,)</f>
        <v>数学</v>
      </c>
      <c r="AI13" s="65" t="str">
        <f ca="1">OFFSET(总课程表0!AI$3,ROW()*2-6,)</f>
        <v>外语</v>
      </c>
      <c r="AJ13" s="65" t="str">
        <f ca="1">OFFSET(总课程表0!AJ$3,ROW()*2-6,)</f>
        <v>体育</v>
      </c>
      <c r="AK13" s="66" t="str">
        <f ca="1">OFFSET(总课程表0!AK$3,ROW()*2-6,)</f>
        <v>音乐</v>
      </c>
      <c r="AL13" s="64" t="str">
        <f ca="1">OFFSET(总课程表0!AL$3,ROW()*2-6,)</f>
        <v>语文</v>
      </c>
      <c r="AM13" s="65" t="str">
        <f ca="1">OFFSET(总课程表0!AM$3,ROW()*2-6,)</f>
        <v>综实</v>
      </c>
      <c r="AN13" s="65" t="str">
        <f ca="1">OFFSET(总课程表0!AN$3,ROW()*2-6,)</f>
        <v>历史</v>
      </c>
      <c r="AO13" s="73" t="str">
        <f ca="1">OFFSET(总课程表0!AO$3,ROW()*2-6,)</f>
        <v>自习</v>
      </c>
      <c r="AW13" s="16"/>
    </row>
    <row r="14" spans="1:49" ht="20.149999999999999" customHeight="1" x14ac:dyDescent="0.15">
      <c r="A14" s="68" t="str">
        <f ca="1">OFFSET(总课程表0!A$3,ROW()*2-6,)</f>
        <v>八1</v>
      </c>
      <c r="B14" s="64" t="str">
        <f ca="1">OFFSET(总课程表0!B$3,ROW()*2-6,)</f>
        <v>语文</v>
      </c>
      <c r="C14" s="65" t="str">
        <f ca="1">OFFSET(总课程表0!C$3,ROW()*2-6,)</f>
        <v>数学</v>
      </c>
      <c r="D14" s="65" t="str">
        <f ca="1">OFFSET(总课程表0!D$3,ROW()*2-6,)</f>
        <v>信息</v>
      </c>
      <c r="E14" s="66" t="str">
        <f ca="1">OFFSET(总课程表0!E$3,ROW()*2-6,)</f>
        <v>外语</v>
      </c>
      <c r="F14" s="64" t="str">
        <f ca="1">OFFSET(总课程表0!F$3,ROW()*2-6,)</f>
        <v>生物</v>
      </c>
      <c r="G14" s="65" t="str">
        <f ca="1">OFFSET(总课程表0!G$3,ROW()*2-6,)</f>
        <v>历史</v>
      </c>
      <c r="H14" s="65" t="str">
        <f ca="1">OFFSET(总课程表0!H$3,ROW()*2-6,)</f>
        <v>物理</v>
      </c>
      <c r="I14" s="73" t="str">
        <f ca="1">OFFSET(总课程表0!I$3,ROW()*2-6,)</f>
        <v>活动</v>
      </c>
      <c r="J14" s="64" t="str">
        <f ca="1">OFFSET(总课程表0!J$3,ROW()*2-6,)</f>
        <v>地校1</v>
      </c>
      <c r="K14" s="65" t="str">
        <f ca="1">OFFSET(总课程表0!K$3,ROW()*2-6,)</f>
        <v>语文</v>
      </c>
      <c r="L14" s="65" t="str">
        <f ca="1">OFFSET(总课程表0!L$3,ROW()*2-6,)</f>
        <v>数学</v>
      </c>
      <c r="M14" s="66" t="str">
        <f ca="1">OFFSET(总课程表0!M$3,ROW()*2-6,)</f>
        <v>体育</v>
      </c>
      <c r="N14" s="64" t="str">
        <f ca="1">OFFSET(总课程表0!N$3,ROW()*2-6,)</f>
        <v>政治</v>
      </c>
      <c r="O14" s="65" t="str">
        <f ca="1">OFFSET(总课程表0!O$3,ROW()*2-6,)</f>
        <v>生物</v>
      </c>
      <c r="P14" s="65" t="str">
        <f ca="1">OFFSET(总课程表0!P$3,ROW()*2-6,)</f>
        <v>地理</v>
      </c>
      <c r="Q14" s="73" t="str">
        <f ca="1">OFFSET(总课程表0!Q$3,ROW()*2-6,)</f>
        <v>心理</v>
      </c>
      <c r="R14" s="64" t="str">
        <f ca="1">OFFSET(总课程表0!R$3,ROW()*2-6,)</f>
        <v>数学</v>
      </c>
      <c r="S14" s="65" t="str">
        <f ca="1">OFFSET(总课程表0!S$3,ROW()*2-6,)</f>
        <v>物理</v>
      </c>
      <c r="T14" s="65" t="str">
        <f ca="1">OFFSET(总课程表0!T$3,ROW()*2-6,)</f>
        <v>外语</v>
      </c>
      <c r="U14" s="66" t="str">
        <f ca="1">OFFSET(总课程表0!U$3,ROW()*2-6,)</f>
        <v>美术</v>
      </c>
      <c r="V14" s="64" t="str">
        <f ca="1">OFFSET(总课程表0!V$3,ROW()*2-6,)</f>
        <v>语文</v>
      </c>
      <c r="W14" s="65" t="str">
        <f ca="1">OFFSET(总课程表0!W$3,ROW()*2-6,)</f>
        <v>班会</v>
      </c>
      <c r="X14" s="65" t="str">
        <f ca="1">OFFSET(总课程表0!X$3,ROW()*2-6,)</f>
        <v>选修</v>
      </c>
      <c r="Y14" s="73" t="str">
        <f ca="1">OFFSET(总课程表0!Y$3,ROW()*2-6,)</f>
        <v>活动</v>
      </c>
      <c r="Z14" s="64" t="str">
        <f ca="1">OFFSET(总课程表0!Z$3,ROW()*2-6,)</f>
        <v>数学</v>
      </c>
      <c r="AA14" s="65" t="str">
        <f ca="1">OFFSET(总课程表0!AA$3,ROW()*2-6,)</f>
        <v>外语</v>
      </c>
      <c r="AB14" s="65" t="str">
        <f ca="1">OFFSET(总课程表0!AB$3,ROW()*2-6,)</f>
        <v>语文</v>
      </c>
      <c r="AC14" s="66" t="str">
        <f ca="1">OFFSET(总课程表0!AC$3,ROW()*2-6,)</f>
        <v>历史</v>
      </c>
      <c r="AD14" s="64" t="str">
        <f ca="1">OFFSET(总课程表0!AD$3,ROW()*2-6,)</f>
        <v>体育</v>
      </c>
      <c r="AE14" s="65" t="str">
        <f ca="1">OFFSET(总课程表0!AE$3,ROW()*2-6,)</f>
        <v>音乐</v>
      </c>
      <c r="AF14" s="65" t="str">
        <f ca="1">OFFSET(总课程表0!AF$3,ROW()*2-6,)</f>
        <v>信息</v>
      </c>
      <c r="AG14" s="73" t="str">
        <f ca="1">OFFSET(总课程表0!AG$3,ROW()*2-6,)</f>
        <v>自习</v>
      </c>
      <c r="AH14" s="64" t="str">
        <f ca="1">OFFSET(总课程表0!AH$3,ROW()*2-6,)</f>
        <v>外语</v>
      </c>
      <c r="AI14" s="65" t="str">
        <f ca="1">OFFSET(总课程表0!AI$3,ROW()*2-6,)</f>
        <v>语文</v>
      </c>
      <c r="AJ14" s="65" t="str">
        <f ca="1">OFFSET(总课程表0!AJ$3,ROW()*2-6,)</f>
        <v>体育</v>
      </c>
      <c r="AK14" s="66" t="str">
        <f ca="1">OFFSET(总课程表0!AK$3,ROW()*2-6,)</f>
        <v>数学</v>
      </c>
      <c r="AL14" s="64" t="str">
        <f ca="1">OFFSET(总课程表0!AL$3,ROW()*2-6,)</f>
        <v>物理</v>
      </c>
      <c r="AM14" s="65" t="str">
        <f ca="1">OFFSET(总课程表0!AM$3,ROW()*2-6,)</f>
        <v>政治</v>
      </c>
      <c r="AN14" s="65" t="str">
        <f ca="1">OFFSET(总课程表0!AN$3,ROW()*2-6,)</f>
        <v>地理</v>
      </c>
      <c r="AO14" s="73" t="str">
        <f ca="1">OFFSET(总课程表0!AO$3,ROW()*2-6,)</f>
        <v>自习</v>
      </c>
      <c r="AW14" s="16"/>
    </row>
    <row r="15" spans="1:49" ht="20.149999999999999" customHeight="1" x14ac:dyDescent="0.15">
      <c r="A15" s="68" t="str">
        <f ca="1">OFFSET(总课程表0!A$3,ROW()*2-6,)</f>
        <v>八2</v>
      </c>
      <c r="B15" s="64" t="str">
        <f ca="1">OFFSET(总课程表0!B$3,ROW()*2-6,)</f>
        <v>政治</v>
      </c>
      <c r="C15" s="65" t="str">
        <f ca="1">OFFSET(总课程表0!C$3,ROW()*2-6,)</f>
        <v>语文</v>
      </c>
      <c r="D15" s="65" t="str">
        <f ca="1">OFFSET(总课程表0!D$3,ROW()*2-6,)</f>
        <v>数学</v>
      </c>
      <c r="E15" s="66" t="str">
        <f ca="1">OFFSET(总课程表0!E$3,ROW()*2-6,)</f>
        <v>物理</v>
      </c>
      <c r="F15" s="64" t="str">
        <f ca="1">OFFSET(总课程表0!F$3,ROW()*2-6,)</f>
        <v>地理</v>
      </c>
      <c r="G15" s="65" t="str">
        <f ca="1">OFFSET(总课程表0!G$3,ROW()*2-6,)</f>
        <v>外语</v>
      </c>
      <c r="H15" s="65" t="str">
        <f ca="1">OFFSET(总课程表0!H$3,ROW()*2-6,)</f>
        <v>历史</v>
      </c>
      <c r="I15" s="73" t="str">
        <f ca="1">OFFSET(总课程表0!I$3,ROW()*2-6,)</f>
        <v>活动</v>
      </c>
      <c r="J15" s="64" t="str">
        <f ca="1">OFFSET(总课程表0!J$3,ROW()*2-6,)</f>
        <v>数学</v>
      </c>
      <c r="K15" s="65" t="str">
        <f ca="1">OFFSET(总课程表0!K$3,ROW()*2-6,)</f>
        <v>生物</v>
      </c>
      <c r="L15" s="65" t="str">
        <f ca="1">OFFSET(总课程表0!L$3,ROW()*2-6,)</f>
        <v>物理</v>
      </c>
      <c r="M15" s="66" t="str">
        <f ca="1">OFFSET(总课程表0!M$3,ROW()*2-6,)</f>
        <v>音乐</v>
      </c>
      <c r="N15" s="64" t="str">
        <f ca="1">OFFSET(总课程表0!N$3,ROW()*2-6,)</f>
        <v>语文</v>
      </c>
      <c r="O15" s="65" t="str">
        <f ca="1">OFFSET(总课程表0!O$3,ROW()*2-6,)</f>
        <v>体育</v>
      </c>
      <c r="P15" s="65" t="str">
        <f ca="1">OFFSET(总课程表0!P$3,ROW()*2-6,)</f>
        <v>外语</v>
      </c>
      <c r="Q15" s="73" t="str">
        <f ca="1">OFFSET(总课程表0!Q$3,ROW()*2-6,)</f>
        <v>自习</v>
      </c>
      <c r="R15" s="64" t="str">
        <f ca="1">OFFSET(总课程表0!R$3,ROW()*2-6,)</f>
        <v>语文</v>
      </c>
      <c r="S15" s="65" t="str">
        <f ca="1">OFFSET(总课程表0!S$3,ROW()*2-6,)</f>
        <v>数学</v>
      </c>
      <c r="T15" s="65" t="str">
        <f ca="1">OFFSET(总课程表0!T$3,ROW()*2-6,)</f>
        <v>历史</v>
      </c>
      <c r="U15" s="66" t="str">
        <f ca="1">OFFSET(总课程表0!U$3,ROW()*2-6,)</f>
        <v>外语</v>
      </c>
      <c r="V15" s="64" t="str">
        <f ca="1">OFFSET(总课程表0!V$3,ROW()*2-6,)</f>
        <v>信息</v>
      </c>
      <c r="W15" s="65" t="str">
        <f ca="1">OFFSET(总课程表0!W$3,ROW()*2-6,)</f>
        <v>班会</v>
      </c>
      <c r="X15" s="65" t="str">
        <f ca="1">OFFSET(总课程表0!X$3,ROW()*2-6,)</f>
        <v>选修</v>
      </c>
      <c r="Y15" s="73" t="str">
        <f ca="1">OFFSET(总课程表0!Y$3,ROW()*2-6,)</f>
        <v>活动</v>
      </c>
      <c r="Z15" s="64" t="str">
        <f ca="1">OFFSET(总课程表0!Z$3,ROW()*2-6,)</f>
        <v>数学</v>
      </c>
      <c r="AA15" s="65" t="str">
        <f ca="1">OFFSET(总课程表0!AA$3,ROW()*2-6,)</f>
        <v>语文</v>
      </c>
      <c r="AB15" s="65" t="str">
        <f ca="1">OFFSET(总课程表0!AB$3,ROW()*2-6,)</f>
        <v>地理</v>
      </c>
      <c r="AC15" s="66" t="str">
        <f ca="1">OFFSET(总课程表0!AC$3,ROW()*2-6,)</f>
        <v>体育</v>
      </c>
      <c r="AD15" s="64" t="str">
        <f ca="1">OFFSET(总课程表0!AD$3,ROW()*2-6,)</f>
        <v>信息</v>
      </c>
      <c r="AE15" s="65" t="str">
        <f ca="1">OFFSET(总课程表0!AE$3,ROW()*2-6,)</f>
        <v>心理</v>
      </c>
      <c r="AF15" s="65" t="str">
        <f ca="1">OFFSET(总课程表0!AF$3,ROW()*2-6,)</f>
        <v>地校1</v>
      </c>
      <c r="AG15" s="73" t="str">
        <f ca="1">OFFSET(总课程表0!AG$3,ROW()*2-6,)</f>
        <v>美术</v>
      </c>
      <c r="AH15" s="64" t="str">
        <f ca="1">OFFSET(总课程表0!AH$3,ROW()*2-6,)</f>
        <v>数学</v>
      </c>
      <c r="AI15" s="65" t="str">
        <f ca="1">OFFSET(总课程表0!AI$3,ROW()*2-6,)</f>
        <v>外语</v>
      </c>
      <c r="AJ15" s="65" t="str">
        <f ca="1">OFFSET(总课程表0!AJ$3,ROW()*2-6,)</f>
        <v>语文</v>
      </c>
      <c r="AK15" s="66" t="str">
        <f ca="1">OFFSET(总课程表0!AK$3,ROW()*2-6,)</f>
        <v>政治</v>
      </c>
      <c r="AL15" s="64" t="str">
        <f ca="1">OFFSET(总课程表0!AL$3,ROW()*2-6,)</f>
        <v>生物</v>
      </c>
      <c r="AM15" s="65" t="str">
        <f ca="1">OFFSET(总课程表0!AM$3,ROW()*2-6,)</f>
        <v>物理</v>
      </c>
      <c r="AN15" s="65" t="str">
        <f ca="1">OFFSET(总课程表0!AN$3,ROW()*2-6,)</f>
        <v>体育</v>
      </c>
      <c r="AO15" s="73" t="str">
        <f ca="1">OFFSET(总课程表0!AO$3,ROW()*2-6,)</f>
        <v>自习</v>
      </c>
      <c r="AW15" s="16"/>
    </row>
    <row r="16" spans="1:49" ht="20.149999999999999" customHeight="1" x14ac:dyDescent="0.15">
      <c r="A16" s="68" t="str">
        <f ca="1">OFFSET(总课程表0!A$3,ROW()*2-6,)</f>
        <v>八3</v>
      </c>
      <c r="B16" s="64" t="str">
        <f ca="1">OFFSET(总课程表0!B$3,ROW()*2-6,)</f>
        <v>外语</v>
      </c>
      <c r="C16" s="65" t="str">
        <f ca="1">OFFSET(总课程表0!C$3,ROW()*2-6,)</f>
        <v>数学</v>
      </c>
      <c r="D16" s="65" t="str">
        <f ca="1">OFFSET(总课程表0!D$3,ROW()*2-6,)</f>
        <v>历史</v>
      </c>
      <c r="E16" s="66" t="str">
        <f ca="1">OFFSET(总课程表0!E$3,ROW()*2-6,)</f>
        <v>物理</v>
      </c>
      <c r="F16" s="64" t="str">
        <f ca="1">OFFSET(总课程表0!F$3,ROW()*2-6,)</f>
        <v>体育</v>
      </c>
      <c r="G16" s="65" t="str">
        <f ca="1">OFFSET(总课程表0!G$3,ROW()*2-6,)</f>
        <v>语文</v>
      </c>
      <c r="H16" s="65" t="str">
        <f ca="1">OFFSET(总课程表0!H$3,ROW()*2-6,)</f>
        <v>政治</v>
      </c>
      <c r="I16" s="73" t="str">
        <f ca="1">OFFSET(总课程表0!I$3,ROW()*2-6,)</f>
        <v>自习</v>
      </c>
      <c r="J16" s="64" t="str">
        <f ca="1">OFFSET(总课程表0!J$3,ROW()*2-6,)</f>
        <v>物理</v>
      </c>
      <c r="K16" s="65" t="str">
        <f ca="1">OFFSET(总课程表0!K$3,ROW()*2-6,)</f>
        <v>数学</v>
      </c>
      <c r="L16" s="65" t="str">
        <f ca="1">OFFSET(总课程表0!L$3,ROW()*2-6,)</f>
        <v>音乐</v>
      </c>
      <c r="M16" s="66" t="str">
        <f ca="1">OFFSET(总课程表0!M$3,ROW()*2-6,)</f>
        <v>语文</v>
      </c>
      <c r="N16" s="64" t="str">
        <f ca="1">OFFSET(总课程表0!N$3,ROW()*2-6,)</f>
        <v>地理</v>
      </c>
      <c r="O16" s="65" t="str">
        <f ca="1">OFFSET(总课程表0!O$3,ROW()*2-6,)</f>
        <v>信息</v>
      </c>
      <c r="P16" s="65" t="str">
        <f ca="1">OFFSET(总课程表0!P$3,ROW()*2-6,)</f>
        <v>地校1</v>
      </c>
      <c r="Q16" s="73" t="str">
        <f ca="1">OFFSET(总课程表0!Q$3,ROW()*2-6,)</f>
        <v>活动</v>
      </c>
      <c r="R16" s="64" t="str">
        <f ca="1">OFFSET(总课程表0!R$3,ROW()*2-6,)</f>
        <v>数学</v>
      </c>
      <c r="S16" s="65" t="str">
        <f ca="1">OFFSET(总课程表0!S$3,ROW()*2-6,)</f>
        <v>语文</v>
      </c>
      <c r="T16" s="65" t="str">
        <f ca="1">OFFSET(总课程表0!T$3,ROW()*2-6,)</f>
        <v>生物</v>
      </c>
      <c r="U16" s="66" t="str">
        <f ca="1">OFFSET(总课程表0!U$3,ROW()*2-6,)</f>
        <v>外语</v>
      </c>
      <c r="V16" s="64" t="str">
        <f ca="1">OFFSET(总课程表0!V$3,ROW()*2-6,)</f>
        <v>体育</v>
      </c>
      <c r="W16" s="65" t="str">
        <f ca="1">OFFSET(总课程表0!W$3,ROW()*2-6,)</f>
        <v>班会</v>
      </c>
      <c r="X16" s="65" t="str">
        <f ca="1">OFFSET(总课程表0!X$3,ROW()*2-6,)</f>
        <v>选修</v>
      </c>
      <c r="Y16" s="73" t="str">
        <f ca="1">OFFSET(总课程表0!Y$3,ROW()*2-6,)</f>
        <v>心理</v>
      </c>
      <c r="Z16" s="64" t="str">
        <f ca="1">OFFSET(总课程表0!Z$3,ROW()*2-6,)</f>
        <v>语文</v>
      </c>
      <c r="AA16" s="65" t="str">
        <f ca="1">OFFSET(总课程表0!AA$3,ROW()*2-6,)</f>
        <v>数学</v>
      </c>
      <c r="AB16" s="65" t="str">
        <f ca="1">OFFSET(总课程表0!AB$3,ROW()*2-6,)</f>
        <v>体育</v>
      </c>
      <c r="AC16" s="66" t="str">
        <f ca="1">OFFSET(总课程表0!AC$3,ROW()*2-6,)</f>
        <v>物理</v>
      </c>
      <c r="AD16" s="64" t="str">
        <f ca="1">OFFSET(总课程表0!AD$3,ROW()*2-6,)</f>
        <v>政治</v>
      </c>
      <c r="AE16" s="65" t="str">
        <f ca="1">OFFSET(总课程表0!AE$3,ROW()*2-6,)</f>
        <v>外语</v>
      </c>
      <c r="AF16" s="65" t="str">
        <f ca="1">OFFSET(总课程表0!AF$3,ROW()*2-6,)</f>
        <v>美术</v>
      </c>
      <c r="AG16" s="73" t="str">
        <f ca="1">OFFSET(总课程表0!AG$3,ROW()*2-6,)</f>
        <v>自习</v>
      </c>
      <c r="AH16" s="64" t="str">
        <f ca="1">OFFSET(总课程表0!AH$3,ROW()*2-6,)</f>
        <v>语文</v>
      </c>
      <c r="AI16" s="65" t="str">
        <f ca="1">OFFSET(总课程表0!AI$3,ROW()*2-6,)</f>
        <v>外语</v>
      </c>
      <c r="AJ16" s="65" t="str">
        <f ca="1">OFFSET(总课程表0!AJ$3,ROW()*2-6,)</f>
        <v>生物</v>
      </c>
      <c r="AK16" s="66" t="str">
        <f ca="1">OFFSET(总课程表0!AK$3,ROW()*2-6,)</f>
        <v>数学</v>
      </c>
      <c r="AL16" s="64" t="str">
        <f ca="1">OFFSET(总课程表0!AL$3,ROW()*2-6,)</f>
        <v>地理</v>
      </c>
      <c r="AM16" s="65" t="str">
        <f ca="1">OFFSET(总课程表0!AM$3,ROW()*2-6,)</f>
        <v>信息</v>
      </c>
      <c r="AN16" s="65" t="str">
        <f ca="1">OFFSET(总课程表0!AN$3,ROW()*2-6,)</f>
        <v>历史</v>
      </c>
      <c r="AO16" s="73" t="str">
        <f ca="1">OFFSET(总课程表0!AO$3,ROW()*2-6,)</f>
        <v>活动</v>
      </c>
      <c r="AW16" s="16"/>
    </row>
    <row r="17" spans="1:49" ht="20.149999999999999" customHeight="1" x14ac:dyDescent="0.15">
      <c r="A17" s="68" t="str">
        <f ca="1">OFFSET(总课程表0!A$3,ROW()*2-6,)</f>
        <v>八4</v>
      </c>
      <c r="B17" s="64" t="str">
        <f ca="1">OFFSET(总课程表0!B$3,ROW()*2-6,)</f>
        <v>语文</v>
      </c>
      <c r="C17" s="65" t="str">
        <f ca="1">OFFSET(总课程表0!C$3,ROW()*2-6,)</f>
        <v>数学</v>
      </c>
      <c r="D17" s="65" t="str">
        <f ca="1">OFFSET(总课程表0!D$3,ROW()*2-6,)</f>
        <v>政治</v>
      </c>
      <c r="E17" s="66" t="str">
        <f ca="1">OFFSET(总课程表0!E$3,ROW()*2-6,)</f>
        <v>物理</v>
      </c>
      <c r="F17" s="64" t="str">
        <f ca="1">OFFSET(总课程表0!F$3,ROW()*2-6,)</f>
        <v>美术</v>
      </c>
      <c r="G17" s="65" t="str">
        <f ca="1">OFFSET(总课程表0!G$3,ROW()*2-6,)</f>
        <v>体育</v>
      </c>
      <c r="H17" s="65" t="str">
        <f ca="1">OFFSET(总课程表0!H$3,ROW()*2-6,)</f>
        <v>外语</v>
      </c>
      <c r="I17" s="73" t="str">
        <f ca="1">OFFSET(总课程表0!I$3,ROW()*2-6,)</f>
        <v>心理</v>
      </c>
      <c r="J17" s="64" t="str">
        <f ca="1">OFFSET(总课程表0!J$3,ROW()*2-6,)</f>
        <v>外语</v>
      </c>
      <c r="K17" s="65" t="str">
        <f ca="1">OFFSET(总课程表0!K$3,ROW()*2-6,)</f>
        <v>数学</v>
      </c>
      <c r="L17" s="65" t="str">
        <f ca="1">OFFSET(总课程表0!L$3,ROW()*2-6,)</f>
        <v>地理</v>
      </c>
      <c r="M17" s="66" t="str">
        <f ca="1">OFFSET(总课程表0!M$3,ROW()*2-6,)</f>
        <v>生物</v>
      </c>
      <c r="N17" s="64" t="str">
        <f ca="1">OFFSET(总课程表0!N$3,ROW()*2-6,)</f>
        <v>语文</v>
      </c>
      <c r="O17" s="65" t="str">
        <f ca="1">OFFSET(总课程表0!O$3,ROW()*2-6,)</f>
        <v>自习</v>
      </c>
      <c r="P17" s="65" t="str">
        <f ca="1">OFFSET(总课程表0!P$3,ROW()*2-6,)</f>
        <v>体育</v>
      </c>
      <c r="Q17" s="73" t="str">
        <f ca="1">OFFSET(总课程表0!Q$3,ROW()*2-6,)</f>
        <v>历史</v>
      </c>
      <c r="R17" s="64" t="str">
        <f ca="1">OFFSET(总课程表0!R$3,ROW()*2-6,)</f>
        <v>数学</v>
      </c>
      <c r="S17" s="65" t="str">
        <f ca="1">OFFSET(总课程表0!S$3,ROW()*2-6,)</f>
        <v>语文</v>
      </c>
      <c r="T17" s="65" t="str">
        <f ca="1">OFFSET(总课程表0!T$3,ROW()*2-6,)</f>
        <v>外语</v>
      </c>
      <c r="U17" s="66" t="str">
        <f ca="1">OFFSET(总课程表0!U$3,ROW()*2-6,)</f>
        <v>信息</v>
      </c>
      <c r="V17" s="64" t="str">
        <f ca="1">OFFSET(总课程表0!V$3,ROW()*2-6,)</f>
        <v>音乐</v>
      </c>
      <c r="W17" s="65" t="str">
        <f ca="1">OFFSET(总课程表0!W$3,ROW()*2-6,)</f>
        <v>班会</v>
      </c>
      <c r="X17" s="65" t="str">
        <f ca="1">OFFSET(总课程表0!X$3,ROW()*2-6,)</f>
        <v>选修</v>
      </c>
      <c r="Y17" s="73" t="str">
        <f ca="1">OFFSET(总课程表0!Y$3,ROW()*2-6,)</f>
        <v>活动</v>
      </c>
      <c r="Z17" s="64" t="str">
        <f ca="1">OFFSET(总课程表0!Z$3,ROW()*2-6,)</f>
        <v>物理</v>
      </c>
      <c r="AA17" s="65" t="str">
        <f ca="1">OFFSET(总课程表0!AA$3,ROW()*2-6,)</f>
        <v>数学</v>
      </c>
      <c r="AB17" s="65" t="str">
        <f ca="1">OFFSET(总课程表0!AB$3,ROW()*2-6,)</f>
        <v>语文</v>
      </c>
      <c r="AC17" s="66" t="str">
        <f ca="1">OFFSET(总课程表0!AC$3,ROW()*2-6,)</f>
        <v>地校1</v>
      </c>
      <c r="AD17" s="64" t="str">
        <f ca="1">OFFSET(总课程表0!AD$3,ROW()*2-6,)</f>
        <v>地理</v>
      </c>
      <c r="AE17" s="65" t="str">
        <f ca="1">OFFSET(总课程表0!AE$3,ROW()*2-6,)</f>
        <v>政治</v>
      </c>
      <c r="AF17" s="65" t="str">
        <f ca="1">OFFSET(总课程表0!AF$3,ROW()*2-6,)</f>
        <v>体育</v>
      </c>
      <c r="AG17" s="73" t="str">
        <f ca="1">OFFSET(总课程表0!AG$3,ROW()*2-6,)</f>
        <v>自习</v>
      </c>
      <c r="AH17" s="64" t="str">
        <f ca="1">OFFSET(总课程表0!AH$3,ROW()*2-6,)</f>
        <v>历史</v>
      </c>
      <c r="AI17" s="65" t="str">
        <f ca="1">OFFSET(总课程表0!AI$3,ROW()*2-6,)</f>
        <v>语文</v>
      </c>
      <c r="AJ17" s="65" t="str">
        <f ca="1">OFFSET(总课程表0!AJ$3,ROW()*2-6,)</f>
        <v>外语</v>
      </c>
      <c r="AK17" s="66" t="str">
        <f ca="1">OFFSET(总课程表0!AK$3,ROW()*2-6,)</f>
        <v>数学</v>
      </c>
      <c r="AL17" s="64" t="str">
        <f ca="1">OFFSET(总课程表0!AL$3,ROW()*2-6,)</f>
        <v>物理</v>
      </c>
      <c r="AM17" s="65" t="str">
        <f ca="1">OFFSET(总课程表0!AM$3,ROW()*2-6,)</f>
        <v>生物</v>
      </c>
      <c r="AN17" s="65" t="str">
        <f ca="1">OFFSET(总课程表0!AN$3,ROW()*2-6,)</f>
        <v>信息</v>
      </c>
      <c r="AO17" s="73" t="str">
        <f ca="1">OFFSET(总课程表0!AO$3,ROW()*2-6,)</f>
        <v>活动</v>
      </c>
      <c r="AW17" s="16"/>
    </row>
    <row r="18" spans="1:49" ht="20.149999999999999" customHeight="1" x14ac:dyDescent="0.15">
      <c r="A18" s="68" t="str">
        <f ca="1">OFFSET(总课程表0!A$3,ROW()*2-6,)</f>
        <v>八5</v>
      </c>
      <c r="B18" s="64" t="str">
        <f ca="1">OFFSET(总课程表0!B$3,ROW()*2-6,)</f>
        <v>数学</v>
      </c>
      <c r="C18" s="65" t="str">
        <f ca="1">OFFSET(总课程表0!C$3,ROW()*2-6,)</f>
        <v>外语</v>
      </c>
      <c r="D18" s="65" t="str">
        <f ca="1">OFFSET(总课程表0!D$3,ROW()*2-6,)</f>
        <v>物理</v>
      </c>
      <c r="E18" s="66" t="str">
        <f ca="1">OFFSET(总课程表0!E$3,ROW()*2-6,)</f>
        <v>语文</v>
      </c>
      <c r="F18" s="64" t="str">
        <f ca="1">OFFSET(总课程表0!F$3,ROW()*2-6,)</f>
        <v>音乐</v>
      </c>
      <c r="G18" s="65" t="str">
        <f ca="1">OFFSET(总课程表0!G$3,ROW()*2-6,)</f>
        <v>体育</v>
      </c>
      <c r="H18" s="65" t="str">
        <f ca="1">OFFSET(总课程表0!H$3,ROW()*2-6,)</f>
        <v>地理</v>
      </c>
      <c r="I18" s="73" t="str">
        <f ca="1">OFFSET(总课程表0!I$3,ROW()*2-6,)</f>
        <v>自习</v>
      </c>
      <c r="J18" s="64" t="str">
        <f ca="1">OFFSET(总课程表0!J$3,ROW()*2-6,)</f>
        <v>外语</v>
      </c>
      <c r="K18" s="65" t="str">
        <f ca="1">OFFSET(总课程表0!K$3,ROW()*2-6,)</f>
        <v>数学</v>
      </c>
      <c r="L18" s="65" t="str">
        <f ca="1">OFFSET(总课程表0!L$3,ROW()*2-6,)</f>
        <v>语文</v>
      </c>
      <c r="M18" s="66" t="str">
        <f ca="1">OFFSET(总课程表0!M$3,ROW()*2-6,)</f>
        <v>信息</v>
      </c>
      <c r="N18" s="64" t="str">
        <f ca="1">OFFSET(总课程表0!N$3,ROW()*2-6,)</f>
        <v>政治</v>
      </c>
      <c r="O18" s="65" t="str">
        <f ca="1">OFFSET(总课程表0!O$3,ROW()*2-6,)</f>
        <v>历史</v>
      </c>
      <c r="P18" s="65" t="str">
        <f ca="1">OFFSET(总课程表0!P$3,ROW()*2-6,)</f>
        <v>物理</v>
      </c>
      <c r="Q18" s="73" t="str">
        <f ca="1">OFFSET(总课程表0!Q$3,ROW()*2-6,)</f>
        <v>活动</v>
      </c>
      <c r="R18" s="64" t="str">
        <f ca="1">OFFSET(总课程表0!R$3,ROW()*2-6,)</f>
        <v>外语</v>
      </c>
      <c r="S18" s="65" t="str">
        <f ca="1">OFFSET(总课程表0!S$3,ROW()*2-6,)</f>
        <v>语文</v>
      </c>
      <c r="T18" s="65" t="str">
        <f ca="1">OFFSET(总课程表0!T$3,ROW()*2-6,)</f>
        <v>数学</v>
      </c>
      <c r="U18" s="66" t="str">
        <f ca="1">OFFSET(总课程表0!U$3,ROW()*2-6,)</f>
        <v>体育</v>
      </c>
      <c r="V18" s="64" t="str">
        <f ca="1">OFFSET(总课程表0!V$3,ROW()*2-6,)</f>
        <v>生物</v>
      </c>
      <c r="W18" s="65" t="str">
        <f ca="1">OFFSET(总课程表0!W$3,ROW()*2-6,)</f>
        <v>班会</v>
      </c>
      <c r="X18" s="65" t="str">
        <f ca="1">OFFSET(总课程表0!X$3,ROW()*2-6,)</f>
        <v>选修</v>
      </c>
      <c r="Y18" s="73" t="str">
        <f ca="1">OFFSET(总课程表0!Y$3,ROW()*2-6,)</f>
        <v>自习</v>
      </c>
      <c r="Z18" s="64" t="str">
        <f ca="1">OFFSET(总课程表0!Z$3,ROW()*2-6,)</f>
        <v>语文</v>
      </c>
      <c r="AA18" s="65" t="str">
        <f ca="1">OFFSET(总课程表0!AA$3,ROW()*2-6,)</f>
        <v>物理</v>
      </c>
      <c r="AB18" s="65" t="str">
        <f ca="1">OFFSET(总课程表0!AB$3,ROW()*2-6,)</f>
        <v>信息</v>
      </c>
      <c r="AC18" s="66" t="str">
        <f ca="1">OFFSET(总课程表0!AC$3,ROW()*2-6,)</f>
        <v>数学</v>
      </c>
      <c r="AD18" s="64" t="str">
        <f ca="1">OFFSET(总课程表0!AD$3,ROW()*2-6,)</f>
        <v>生物</v>
      </c>
      <c r="AE18" s="65" t="str">
        <f ca="1">OFFSET(总课程表0!AE$3,ROW()*2-6,)</f>
        <v>地理</v>
      </c>
      <c r="AF18" s="65" t="str">
        <f ca="1">OFFSET(总课程表0!AF$3,ROW()*2-6,)</f>
        <v>地校1</v>
      </c>
      <c r="AG18" s="73" t="str">
        <f ca="1">OFFSET(总课程表0!AG$3,ROW()*2-6,)</f>
        <v>活动</v>
      </c>
      <c r="AH18" s="64" t="str">
        <f ca="1">OFFSET(总课程表0!AH$3,ROW()*2-6,)</f>
        <v>语文</v>
      </c>
      <c r="AI18" s="65" t="str">
        <f ca="1">OFFSET(总课程表0!AI$3,ROW()*2-6,)</f>
        <v>数学</v>
      </c>
      <c r="AJ18" s="65" t="str">
        <f ca="1">OFFSET(总课程表0!AJ$3,ROW()*2-6,)</f>
        <v>体育</v>
      </c>
      <c r="AK18" s="66" t="str">
        <f ca="1">OFFSET(总课程表0!AK$3,ROW()*2-6,)</f>
        <v>历史</v>
      </c>
      <c r="AL18" s="64" t="str">
        <f ca="1">OFFSET(总课程表0!AL$3,ROW()*2-6,)</f>
        <v>政治</v>
      </c>
      <c r="AM18" s="65" t="str">
        <f ca="1">OFFSET(总课程表0!AM$3,ROW()*2-6,)</f>
        <v>外语</v>
      </c>
      <c r="AN18" s="65" t="str">
        <f ca="1">OFFSET(总课程表0!AN$3,ROW()*2-6,)</f>
        <v>美术</v>
      </c>
      <c r="AO18" s="73" t="str">
        <f ca="1">OFFSET(总课程表0!AO$3,ROW()*2-6,)</f>
        <v>心理</v>
      </c>
      <c r="AW18" s="16"/>
    </row>
    <row r="19" spans="1:49" ht="20.149999999999999" customHeight="1" x14ac:dyDescent="0.15">
      <c r="A19" s="68" t="str">
        <f ca="1">OFFSET(总课程表0!A$3,ROW()*2-6,)</f>
        <v>八6</v>
      </c>
      <c r="B19" s="64" t="str">
        <f ca="1">OFFSET(总课程表0!B$3,ROW()*2-6,)</f>
        <v>外语</v>
      </c>
      <c r="C19" s="65" t="str">
        <f ca="1">OFFSET(总课程表0!C$3,ROW()*2-6,)</f>
        <v>历史</v>
      </c>
      <c r="D19" s="65" t="str">
        <f ca="1">OFFSET(总课程表0!D$3,ROW()*2-6,)</f>
        <v>数学</v>
      </c>
      <c r="E19" s="66" t="str">
        <f ca="1">OFFSET(总课程表0!E$3,ROW()*2-6,)</f>
        <v>信息</v>
      </c>
      <c r="F19" s="64" t="str">
        <f ca="1">OFFSET(总课程表0!F$3,ROW()*2-6,)</f>
        <v>体育</v>
      </c>
      <c r="G19" s="65" t="str">
        <f ca="1">OFFSET(总课程表0!G$3,ROW()*2-6,)</f>
        <v>语文</v>
      </c>
      <c r="H19" s="65" t="str">
        <f ca="1">OFFSET(总课程表0!H$3,ROW()*2-6,)</f>
        <v>生物</v>
      </c>
      <c r="I19" s="73" t="str">
        <f ca="1">OFFSET(总课程表0!I$3,ROW()*2-6,)</f>
        <v>自习</v>
      </c>
      <c r="J19" s="64" t="str">
        <f ca="1">OFFSET(总课程表0!J$3,ROW()*2-6,)</f>
        <v>语文</v>
      </c>
      <c r="K19" s="65" t="str">
        <f ca="1">OFFSET(总课程表0!K$3,ROW()*2-6,)</f>
        <v>物理</v>
      </c>
      <c r="L19" s="65" t="str">
        <f ca="1">OFFSET(总课程表0!L$3,ROW()*2-6,)</f>
        <v>外语</v>
      </c>
      <c r="M19" s="66" t="str">
        <f ca="1">OFFSET(总课程表0!M$3,ROW()*2-6,)</f>
        <v>数学</v>
      </c>
      <c r="N19" s="64" t="str">
        <f ca="1">OFFSET(总课程表0!N$3,ROW()*2-6,)</f>
        <v>政治</v>
      </c>
      <c r="O19" s="65" t="str">
        <f ca="1">OFFSET(总课程表0!O$3,ROW()*2-6,)</f>
        <v>地理</v>
      </c>
      <c r="P19" s="65" t="str">
        <f ca="1">OFFSET(总课程表0!P$3,ROW()*2-6,)</f>
        <v>体育</v>
      </c>
      <c r="Q19" s="73" t="str">
        <f ca="1">OFFSET(总课程表0!Q$3,ROW()*2-6,)</f>
        <v>自习</v>
      </c>
      <c r="R19" s="64" t="str">
        <f ca="1">OFFSET(总课程表0!R$3,ROW()*2-6,)</f>
        <v>语文</v>
      </c>
      <c r="S19" s="65" t="str">
        <f ca="1">OFFSET(总课程表0!S$3,ROW()*2-6,)</f>
        <v>数学</v>
      </c>
      <c r="T19" s="65" t="str">
        <f ca="1">OFFSET(总课程表0!T$3,ROW()*2-6,)</f>
        <v>物理</v>
      </c>
      <c r="U19" s="66" t="str">
        <f ca="1">OFFSET(总课程表0!U$3,ROW()*2-6,)</f>
        <v>地校1</v>
      </c>
      <c r="V19" s="64" t="str">
        <f ca="1">OFFSET(总课程表0!V$3,ROW()*2-6,)</f>
        <v>美术</v>
      </c>
      <c r="W19" s="65" t="str">
        <f ca="1">OFFSET(总课程表0!W$3,ROW()*2-6,)</f>
        <v>班会</v>
      </c>
      <c r="X19" s="65" t="str">
        <f ca="1">OFFSET(总课程表0!X$3,ROW()*2-6,)</f>
        <v>选修</v>
      </c>
      <c r="Y19" s="73" t="str">
        <f ca="1">OFFSET(总课程表0!Y$3,ROW()*2-6,)</f>
        <v>活动</v>
      </c>
      <c r="Z19" s="64" t="str">
        <f ca="1">OFFSET(总课程表0!Z$3,ROW()*2-6,)</f>
        <v>政治</v>
      </c>
      <c r="AA19" s="65" t="str">
        <f ca="1">OFFSET(总课程表0!AA$3,ROW()*2-6,)</f>
        <v>语文</v>
      </c>
      <c r="AB19" s="65" t="str">
        <f ca="1">OFFSET(总课程表0!AB$3,ROW()*2-6,)</f>
        <v>外语</v>
      </c>
      <c r="AC19" s="66" t="str">
        <f ca="1">OFFSET(总课程表0!AC$3,ROW()*2-6,)</f>
        <v>数学</v>
      </c>
      <c r="AD19" s="64" t="str">
        <f ca="1">OFFSET(总课程表0!AD$3,ROW()*2-6,)</f>
        <v>音乐</v>
      </c>
      <c r="AE19" s="65" t="str">
        <f ca="1">OFFSET(总课程表0!AE$3,ROW()*2-6,)</f>
        <v>生物</v>
      </c>
      <c r="AF19" s="65" t="str">
        <f ca="1">OFFSET(总课程表0!AF$3,ROW()*2-6,)</f>
        <v>历史</v>
      </c>
      <c r="AG19" s="73" t="str">
        <f ca="1">OFFSET(总课程表0!AG$3,ROW()*2-6,)</f>
        <v>活动</v>
      </c>
      <c r="AH19" s="64" t="str">
        <f ca="1">OFFSET(总课程表0!AH$3,ROW()*2-6,)</f>
        <v>数学</v>
      </c>
      <c r="AI19" s="65" t="str">
        <f ca="1">OFFSET(总课程表0!AI$3,ROW()*2-6,)</f>
        <v>外语</v>
      </c>
      <c r="AJ19" s="65" t="str">
        <f ca="1">OFFSET(总课程表0!AJ$3,ROW()*2-6,)</f>
        <v>体育</v>
      </c>
      <c r="AK19" s="66" t="str">
        <f ca="1">OFFSET(总课程表0!AK$3,ROW()*2-6,)</f>
        <v>物理</v>
      </c>
      <c r="AL19" s="64" t="str">
        <f ca="1">OFFSET(总课程表0!AL$3,ROW()*2-6,)</f>
        <v>信息</v>
      </c>
      <c r="AM19" s="65" t="str">
        <f ca="1">OFFSET(总课程表0!AM$3,ROW()*2-6,)</f>
        <v>地理</v>
      </c>
      <c r="AN19" s="65" t="str">
        <f ca="1">OFFSET(总课程表0!AN$3,ROW()*2-6,)</f>
        <v>语文</v>
      </c>
      <c r="AO19" s="73" t="str">
        <f ca="1">OFFSET(总课程表0!AO$3,ROW()*2-6,)</f>
        <v>心理</v>
      </c>
      <c r="AW19" s="16"/>
    </row>
    <row r="20" spans="1:49" ht="20.149999999999999" customHeight="1" x14ac:dyDescent="0.15">
      <c r="A20" s="68" t="str">
        <f ca="1">OFFSET(总课程表0!A$3,ROW()*2-6,)</f>
        <v>八7</v>
      </c>
      <c r="B20" s="64" t="str">
        <f ca="1">OFFSET(总课程表0!B$3,ROW()*2-6,)</f>
        <v>数学</v>
      </c>
      <c r="C20" s="65" t="str">
        <f ca="1">OFFSET(总课程表0!C$3,ROW()*2-6,)</f>
        <v>外语</v>
      </c>
      <c r="D20" s="65" t="str">
        <f ca="1">OFFSET(总课程表0!D$3,ROW()*2-6,)</f>
        <v>语文</v>
      </c>
      <c r="E20" s="66" t="str">
        <f ca="1">OFFSET(总课程表0!E$3,ROW()*2-6,)</f>
        <v>地理</v>
      </c>
      <c r="F20" s="64" t="str">
        <f ca="1">OFFSET(总课程表0!F$3,ROW()*2-6,)</f>
        <v>物理</v>
      </c>
      <c r="G20" s="65" t="str">
        <f ca="1">OFFSET(总课程表0!G$3,ROW()*2-6,)</f>
        <v>生物</v>
      </c>
      <c r="H20" s="65" t="str">
        <f ca="1">OFFSET(总课程表0!H$3,ROW()*2-6,)</f>
        <v>信息</v>
      </c>
      <c r="I20" s="73" t="str">
        <f ca="1">OFFSET(总课程表0!I$3,ROW()*2-6,)</f>
        <v>活动</v>
      </c>
      <c r="J20" s="64" t="str">
        <f ca="1">OFFSET(总课程表0!J$3,ROW()*2-6,)</f>
        <v>数学</v>
      </c>
      <c r="K20" s="65" t="str">
        <f ca="1">OFFSET(总课程表0!K$3,ROW()*2-6,)</f>
        <v>外语</v>
      </c>
      <c r="L20" s="65" t="str">
        <f ca="1">OFFSET(总课程表0!L$3,ROW()*2-6,)</f>
        <v>政治</v>
      </c>
      <c r="M20" s="66" t="str">
        <f ca="1">OFFSET(总课程表0!M$3,ROW()*2-6,)</f>
        <v>体育</v>
      </c>
      <c r="N20" s="64" t="str">
        <f ca="1">OFFSET(总课程表0!N$3,ROW()*2-6,)</f>
        <v>历史</v>
      </c>
      <c r="O20" s="65" t="str">
        <f ca="1">OFFSET(总课程表0!O$3,ROW()*2-6,)</f>
        <v>物理</v>
      </c>
      <c r="P20" s="65" t="str">
        <f ca="1">OFFSET(总课程表0!P$3,ROW()*2-6,)</f>
        <v>语文</v>
      </c>
      <c r="Q20" s="73" t="str">
        <f ca="1">OFFSET(总课程表0!Q$3,ROW()*2-6,)</f>
        <v>自习</v>
      </c>
      <c r="R20" s="64" t="str">
        <f ca="1">OFFSET(总课程表0!R$3,ROW()*2-6,)</f>
        <v>地校1</v>
      </c>
      <c r="S20" s="65" t="str">
        <f ca="1">OFFSET(总课程表0!S$3,ROW()*2-6,)</f>
        <v>语文</v>
      </c>
      <c r="T20" s="65" t="str">
        <f ca="1">OFFSET(总课程表0!T$3,ROW()*2-6,)</f>
        <v>数学</v>
      </c>
      <c r="U20" s="66" t="str">
        <f ca="1">OFFSET(总课程表0!U$3,ROW()*2-6,)</f>
        <v>音乐</v>
      </c>
      <c r="V20" s="64" t="str">
        <f ca="1">OFFSET(总课程表0!V$3,ROW()*2-6,)</f>
        <v>体育</v>
      </c>
      <c r="W20" s="65" t="str">
        <f ca="1">OFFSET(总课程表0!W$3,ROW()*2-6,)</f>
        <v>班会</v>
      </c>
      <c r="X20" s="65" t="str">
        <f ca="1">OFFSET(总课程表0!X$3,ROW()*2-6,)</f>
        <v>选修</v>
      </c>
      <c r="Y20" s="73" t="str">
        <f ca="1">OFFSET(总课程表0!Y$3,ROW()*2-6,)</f>
        <v>心理</v>
      </c>
      <c r="Z20" s="64" t="str">
        <f ca="1">OFFSET(总课程表0!Z$3,ROW()*2-6,)</f>
        <v>数学</v>
      </c>
      <c r="AA20" s="65" t="str">
        <f ca="1">OFFSET(总课程表0!AA$3,ROW()*2-6,)</f>
        <v>语文</v>
      </c>
      <c r="AB20" s="65" t="str">
        <f ca="1">OFFSET(总课程表0!AB$3,ROW()*2-6,)</f>
        <v>信息</v>
      </c>
      <c r="AC20" s="66" t="str">
        <f ca="1">OFFSET(总课程表0!AC$3,ROW()*2-6,)</f>
        <v>美术</v>
      </c>
      <c r="AD20" s="64" t="str">
        <f ca="1">OFFSET(总课程表0!AD$3,ROW()*2-6,)</f>
        <v>体育</v>
      </c>
      <c r="AE20" s="65" t="str">
        <f ca="1">OFFSET(总课程表0!AE$3,ROW()*2-6,)</f>
        <v>地理</v>
      </c>
      <c r="AF20" s="65" t="str">
        <f ca="1">OFFSET(总课程表0!AF$3,ROW()*2-6,)</f>
        <v>外语</v>
      </c>
      <c r="AG20" s="73" t="str">
        <f ca="1">OFFSET(总课程表0!AG$3,ROW()*2-6,)</f>
        <v>自习</v>
      </c>
      <c r="AH20" s="64" t="str">
        <f ca="1">OFFSET(总课程表0!AH$3,ROW()*2-6,)</f>
        <v>语文</v>
      </c>
      <c r="AI20" s="65" t="str">
        <f ca="1">OFFSET(总课程表0!AI$3,ROW()*2-6,)</f>
        <v>物理</v>
      </c>
      <c r="AJ20" s="65" t="str">
        <f ca="1">OFFSET(总课程表0!AJ$3,ROW()*2-6,)</f>
        <v>外语</v>
      </c>
      <c r="AK20" s="66" t="str">
        <f ca="1">OFFSET(总课程表0!AK$3,ROW()*2-6,)</f>
        <v>数学</v>
      </c>
      <c r="AL20" s="64" t="str">
        <f ca="1">OFFSET(总课程表0!AL$3,ROW()*2-6,)</f>
        <v>生物</v>
      </c>
      <c r="AM20" s="65" t="str">
        <f ca="1">OFFSET(总课程表0!AM$3,ROW()*2-6,)</f>
        <v>历史</v>
      </c>
      <c r="AN20" s="65" t="str">
        <f ca="1">OFFSET(总课程表0!AN$3,ROW()*2-6,)</f>
        <v>政治</v>
      </c>
      <c r="AO20" s="73" t="str">
        <f ca="1">OFFSET(总课程表0!AO$3,ROW()*2-6,)</f>
        <v>活动</v>
      </c>
      <c r="AW20" s="16"/>
    </row>
    <row r="21" spans="1:49" ht="20.149999999999999" customHeight="1" x14ac:dyDescent="0.15">
      <c r="A21" s="68" t="str">
        <f ca="1">OFFSET(总课程表0!A$3,ROW()*2-6,)</f>
        <v>八8</v>
      </c>
      <c r="B21" s="64" t="str">
        <f ca="1">OFFSET(总课程表0!B$3,ROW()*2-6,)</f>
        <v>语文</v>
      </c>
      <c r="C21" s="65" t="str">
        <f ca="1">OFFSET(总课程表0!C$3,ROW()*2-6,)</f>
        <v>政治</v>
      </c>
      <c r="D21" s="65" t="str">
        <f ca="1">OFFSET(总课程表0!D$3,ROW()*2-6,)</f>
        <v>数学</v>
      </c>
      <c r="E21" s="66" t="str">
        <f ca="1">OFFSET(总课程表0!E$3,ROW()*2-6,)</f>
        <v>外语</v>
      </c>
      <c r="F21" s="64" t="str">
        <f ca="1">OFFSET(总课程表0!F$3,ROW()*2-6,)</f>
        <v>美术</v>
      </c>
      <c r="G21" s="65" t="str">
        <f ca="1">OFFSET(总课程表0!G$3,ROW()*2-6,)</f>
        <v>物理</v>
      </c>
      <c r="H21" s="65" t="str">
        <f ca="1">OFFSET(总课程表0!H$3,ROW()*2-6,)</f>
        <v>体育</v>
      </c>
      <c r="I21" s="73" t="str">
        <f ca="1">OFFSET(总课程表0!I$3,ROW()*2-6,)</f>
        <v>自习</v>
      </c>
      <c r="J21" s="64" t="str">
        <f ca="1">OFFSET(总课程表0!J$3,ROW()*2-6,)</f>
        <v>数学</v>
      </c>
      <c r="K21" s="65" t="str">
        <f ca="1">OFFSET(总课程表0!K$3,ROW()*2-6,)</f>
        <v>外语</v>
      </c>
      <c r="L21" s="65" t="str">
        <f ca="1">OFFSET(总课程表0!L$3,ROW()*2-6,)</f>
        <v>生物</v>
      </c>
      <c r="M21" s="66" t="str">
        <f ca="1">OFFSET(总课程表0!M$3,ROW()*2-6,)</f>
        <v>历史</v>
      </c>
      <c r="N21" s="64" t="str">
        <f ca="1">OFFSET(总课程表0!N$3,ROW()*2-6,)</f>
        <v>信息</v>
      </c>
      <c r="O21" s="65" t="str">
        <f ca="1">OFFSET(总课程表0!O$3,ROW()*2-6,)</f>
        <v>语文</v>
      </c>
      <c r="P21" s="65" t="str">
        <f ca="1">OFFSET(总课程表0!P$3,ROW()*2-6,)</f>
        <v>音乐</v>
      </c>
      <c r="Q21" s="73" t="str">
        <f ca="1">OFFSET(总课程表0!Q$3,ROW()*2-6,)</f>
        <v>活动</v>
      </c>
      <c r="R21" s="64" t="str">
        <f ca="1">OFFSET(总课程表0!R$3,ROW()*2-6,)</f>
        <v>外语</v>
      </c>
      <c r="S21" s="65" t="str">
        <f ca="1">OFFSET(总课程表0!S$3,ROW()*2-6,)</f>
        <v>数学</v>
      </c>
      <c r="T21" s="65" t="str">
        <f ca="1">OFFSET(总课程表0!T$3,ROW()*2-6,)</f>
        <v>语文</v>
      </c>
      <c r="U21" s="66" t="str">
        <f ca="1">OFFSET(总课程表0!U$3,ROW()*2-6,)</f>
        <v>物理</v>
      </c>
      <c r="V21" s="64" t="str">
        <f ca="1">OFFSET(总课程表0!V$3,ROW()*2-6,)</f>
        <v>地理</v>
      </c>
      <c r="W21" s="65" t="str">
        <f ca="1">OFFSET(总课程表0!W$3,ROW()*2-6,)</f>
        <v>班会</v>
      </c>
      <c r="X21" s="65" t="str">
        <f ca="1">OFFSET(总课程表0!X$3,ROW()*2-6,)</f>
        <v>选修</v>
      </c>
      <c r="Y21" s="73" t="str">
        <f ca="1">OFFSET(总课程表0!Y$3,ROW()*2-6,)</f>
        <v>活动</v>
      </c>
      <c r="Z21" s="64" t="str">
        <f ca="1">OFFSET(总课程表0!Z$3,ROW()*2-6,)</f>
        <v>语文</v>
      </c>
      <c r="AA21" s="65" t="str">
        <f ca="1">OFFSET(总课程表0!AA$3,ROW()*2-6,)</f>
        <v>数学</v>
      </c>
      <c r="AB21" s="65" t="str">
        <f ca="1">OFFSET(总课程表0!AB$3,ROW()*2-6,)</f>
        <v>生物</v>
      </c>
      <c r="AC21" s="66" t="str">
        <f ca="1">OFFSET(总课程表0!AC$3,ROW()*2-6,)</f>
        <v>体育</v>
      </c>
      <c r="AD21" s="64" t="str">
        <f ca="1">OFFSET(总课程表0!AD$3,ROW()*2-6,)</f>
        <v>历史</v>
      </c>
      <c r="AE21" s="65" t="str">
        <f ca="1">OFFSET(总课程表0!AE$3,ROW()*2-6,)</f>
        <v>外语</v>
      </c>
      <c r="AF21" s="65" t="str">
        <f ca="1">OFFSET(总课程表0!AF$3,ROW()*2-6,)</f>
        <v>政治</v>
      </c>
      <c r="AG21" s="73" t="str">
        <f ca="1">OFFSET(总课程表0!AG$3,ROW()*2-6,)</f>
        <v>心理</v>
      </c>
      <c r="AH21" s="64" t="str">
        <f ca="1">OFFSET(总课程表0!AH$3,ROW()*2-6,)</f>
        <v>地校1</v>
      </c>
      <c r="AI21" s="65" t="str">
        <f ca="1">OFFSET(总课程表0!AI$3,ROW()*2-6,)</f>
        <v>数学</v>
      </c>
      <c r="AJ21" s="65" t="str">
        <f ca="1">OFFSET(总课程表0!AJ$3,ROW()*2-6,)</f>
        <v>物理</v>
      </c>
      <c r="AK21" s="66" t="str">
        <f ca="1">OFFSET(总课程表0!AK$3,ROW()*2-6,)</f>
        <v>语文</v>
      </c>
      <c r="AL21" s="64" t="str">
        <f ca="1">OFFSET(总课程表0!AL$3,ROW()*2-6,)</f>
        <v>体育</v>
      </c>
      <c r="AM21" s="65" t="str">
        <f ca="1">OFFSET(总课程表0!AM$3,ROW()*2-6,)</f>
        <v>信息</v>
      </c>
      <c r="AN21" s="65" t="str">
        <f ca="1">OFFSET(总课程表0!AN$3,ROW()*2-6,)</f>
        <v>地理</v>
      </c>
      <c r="AO21" s="73" t="str">
        <f ca="1">OFFSET(总课程表0!AO$3,ROW()*2-6,)</f>
        <v>自习</v>
      </c>
      <c r="AW21" s="16"/>
    </row>
    <row r="22" spans="1:49" ht="20.149999999999999" customHeight="1" x14ac:dyDescent="0.15">
      <c r="A22" s="68" t="str">
        <f ca="1">OFFSET(总课程表0!A$3,ROW()*2-6,)</f>
        <v>八9</v>
      </c>
      <c r="B22" s="64" t="str">
        <f ca="1">OFFSET(总课程表0!B$3,ROW()*2-6,)</f>
        <v>数学</v>
      </c>
      <c r="C22" s="65" t="str">
        <f ca="1">OFFSET(总课程表0!C$3,ROW()*2-6,)</f>
        <v>外语</v>
      </c>
      <c r="D22" s="65" t="str">
        <f ca="1">OFFSET(总课程表0!D$3,ROW()*2-6,)</f>
        <v>生物</v>
      </c>
      <c r="E22" s="66" t="str">
        <f ca="1">OFFSET(总课程表0!E$3,ROW()*2-6,)</f>
        <v>历史</v>
      </c>
      <c r="F22" s="64" t="str">
        <f ca="1">OFFSET(总课程表0!F$3,ROW()*2-6,)</f>
        <v>信息</v>
      </c>
      <c r="G22" s="65" t="str">
        <f ca="1">OFFSET(总课程表0!G$3,ROW()*2-6,)</f>
        <v>物理</v>
      </c>
      <c r="H22" s="65" t="str">
        <f ca="1">OFFSET(总课程表0!H$3,ROW()*2-6,)</f>
        <v>语文</v>
      </c>
      <c r="I22" s="73" t="str">
        <f ca="1">OFFSET(总课程表0!I$3,ROW()*2-6,)</f>
        <v>活动</v>
      </c>
      <c r="J22" s="64" t="str">
        <f ca="1">OFFSET(总课程表0!J$3,ROW()*2-6,)</f>
        <v>数学</v>
      </c>
      <c r="K22" s="65" t="str">
        <f ca="1">OFFSET(总课程表0!K$3,ROW()*2-6,)</f>
        <v>语文</v>
      </c>
      <c r="L22" s="65" t="str">
        <f ca="1">OFFSET(总课程表0!L$3,ROW()*2-6,)</f>
        <v>美术</v>
      </c>
      <c r="M22" s="66" t="str">
        <f ca="1">OFFSET(总课程表0!M$3,ROW()*2-6,)</f>
        <v>地校1</v>
      </c>
      <c r="N22" s="64" t="str">
        <f ca="1">OFFSET(总课程表0!N$3,ROW()*2-6,)</f>
        <v>体育</v>
      </c>
      <c r="O22" s="65" t="str">
        <f ca="1">OFFSET(总课程表0!O$3,ROW()*2-6,)</f>
        <v>政治</v>
      </c>
      <c r="P22" s="65" t="str">
        <f ca="1">OFFSET(总课程表0!P$3,ROW()*2-6,)</f>
        <v>地理</v>
      </c>
      <c r="Q22" s="73" t="str">
        <f ca="1">OFFSET(总课程表0!Q$3,ROW()*2-6,)</f>
        <v>心理</v>
      </c>
      <c r="R22" s="64" t="str">
        <f ca="1">OFFSET(总课程表0!R$3,ROW()*2-6,)</f>
        <v>语文</v>
      </c>
      <c r="S22" s="65" t="str">
        <f ca="1">OFFSET(总课程表0!S$3,ROW()*2-6,)</f>
        <v>外语</v>
      </c>
      <c r="T22" s="65" t="str">
        <f ca="1">OFFSET(总课程表0!T$3,ROW()*2-6,)</f>
        <v>信息</v>
      </c>
      <c r="U22" s="66" t="str">
        <f ca="1">OFFSET(总课程表0!U$3,ROW()*2-6,)</f>
        <v>数学</v>
      </c>
      <c r="V22" s="64" t="str">
        <f ca="1">OFFSET(总课程表0!V$3,ROW()*2-6,)</f>
        <v>政治</v>
      </c>
      <c r="W22" s="65" t="str">
        <f ca="1">OFFSET(总课程表0!W$3,ROW()*2-6,)</f>
        <v>班会</v>
      </c>
      <c r="X22" s="65" t="str">
        <f ca="1">OFFSET(总课程表0!X$3,ROW()*2-6,)</f>
        <v>选修</v>
      </c>
      <c r="Y22" s="73" t="str">
        <f ca="1">OFFSET(总课程表0!Y$3,ROW()*2-6,)</f>
        <v>活动</v>
      </c>
      <c r="Z22" s="64" t="str">
        <f ca="1">OFFSET(总课程表0!Z$3,ROW()*2-6,)</f>
        <v>数学</v>
      </c>
      <c r="AA22" s="65" t="str">
        <f ca="1">OFFSET(总课程表0!AA$3,ROW()*2-6,)</f>
        <v>语文</v>
      </c>
      <c r="AB22" s="65" t="str">
        <f ca="1">OFFSET(总课程表0!AB$3,ROW()*2-6,)</f>
        <v>物理</v>
      </c>
      <c r="AC22" s="66" t="str">
        <f ca="1">OFFSET(总课程表0!AC$3,ROW()*2-6,)</f>
        <v>生物</v>
      </c>
      <c r="AD22" s="64" t="str">
        <f ca="1">OFFSET(总课程表0!AD$3,ROW()*2-6,)</f>
        <v>外语</v>
      </c>
      <c r="AE22" s="65" t="str">
        <f ca="1">OFFSET(总课程表0!AE$3,ROW()*2-6,)</f>
        <v>音乐</v>
      </c>
      <c r="AF22" s="65" t="str">
        <f ca="1">OFFSET(总课程表0!AF$3,ROW()*2-6,)</f>
        <v>体育</v>
      </c>
      <c r="AG22" s="73" t="str">
        <f ca="1">OFFSET(总课程表0!AG$3,ROW()*2-6,)</f>
        <v>自习</v>
      </c>
      <c r="AH22" s="64" t="str">
        <f ca="1">OFFSET(总课程表0!AH$3,ROW()*2-6,)</f>
        <v>数学</v>
      </c>
      <c r="AI22" s="65" t="str">
        <f ca="1">OFFSET(总课程表0!AI$3,ROW()*2-6,)</f>
        <v>外语</v>
      </c>
      <c r="AJ22" s="65" t="str">
        <f ca="1">OFFSET(总课程表0!AJ$3,ROW()*2-6,)</f>
        <v>历史</v>
      </c>
      <c r="AK22" s="66" t="str">
        <f ca="1">OFFSET(总课程表0!AK$3,ROW()*2-6,)</f>
        <v>地理</v>
      </c>
      <c r="AL22" s="64" t="str">
        <f ca="1">OFFSET(总课程表0!AL$3,ROW()*2-6,)</f>
        <v>物理</v>
      </c>
      <c r="AM22" s="65" t="str">
        <f ca="1">OFFSET(总课程表0!AM$3,ROW()*2-6,)</f>
        <v>语文</v>
      </c>
      <c r="AN22" s="65" t="str">
        <f ca="1">OFFSET(总课程表0!AN$3,ROW()*2-6,)</f>
        <v>体育</v>
      </c>
      <c r="AO22" s="73" t="str">
        <f ca="1">OFFSET(总课程表0!AO$3,ROW()*2-6,)</f>
        <v>自习</v>
      </c>
      <c r="AW22" s="16"/>
    </row>
    <row r="23" spans="1:49" ht="20.149999999999999" customHeight="1" x14ac:dyDescent="0.15">
      <c r="A23" s="68" t="str">
        <f ca="1">OFFSET(总课程表0!A$3,ROW()*2-6,)</f>
        <v>九1</v>
      </c>
      <c r="B23" s="64" t="str">
        <f ca="1">OFFSET(总课程表0!B$3,ROW()*2-6,)</f>
        <v>化学</v>
      </c>
      <c r="C23" s="65" t="str">
        <f ca="1">OFFSET(总课程表0!C$3,ROW()*2-6,)</f>
        <v>数学</v>
      </c>
      <c r="D23" s="65" t="str">
        <f ca="1">OFFSET(总课程表0!D$3,ROW()*2-6,)</f>
        <v>政治</v>
      </c>
      <c r="E23" s="66" t="str">
        <f ca="1">OFFSET(总课程表0!E$3,ROW()*2-6,)</f>
        <v>综实1</v>
      </c>
      <c r="F23" s="64" t="str">
        <f ca="1">OFFSET(总课程表0!F$3,ROW()*2-6,)</f>
        <v>体育</v>
      </c>
      <c r="G23" s="65" t="str">
        <f ca="1">OFFSET(总课程表0!G$3,ROW()*2-6,)</f>
        <v>外语</v>
      </c>
      <c r="H23" s="65" t="str">
        <f ca="1">OFFSET(总课程表0!H$3,ROW()*2-6,)</f>
        <v>语文</v>
      </c>
      <c r="I23" s="73" t="str">
        <f ca="1">OFFSET(总课程表0!I$3,ROW()*2-6,)</f>
        <v>自习</v>
      </c>
      <c r="J23" s="64" t="str">
        <f ca="1">OFFSET(总课程表0!J$3,ROW()*2-6,)</f>
        <v>语文</v>
      </c>
      <c r="K23" s="65" t="str">
        <f ca="1">OFFSET(总课程表0!K$3,ROW()*2-6,)</f>
        <v>外语</v>
      </c>
      <c r="L23" s="65" t="str">
        <f ca="1">OFFSET(总课程表0!L$3,ROW()*2-6,)</f>
        <v>数学</v>
      </c>
      <c r="M23" s="66" t="str">
        <f ca="1">OFFSET(总课程表0!M$3,ROW()*2-6,)</f>
        <v>美术</v>
      </c>
      <c r="N23" s="64" t="str">
        <f ca="1">OFFSET(总课程表0!N$3,ROW()*2-6,)</f>
        <v>化学</v>
      </c>
      <c r="O23" s="65" t="str">
        <f ca="1">OFFSET(总课程表0!O$3,ROW()*2-6,)</f>
        <v>物理</v>
      </c>
      <c r="P23" s="65" t="str">
        <f ca="1">OFFSET(总课程表0!P$3,ROW()*2-6,)</f>
        <v>体育</v>
      </c>
      <c r="Q23" s="73" t="str">
        <f ca="1">OFFSET(总课程表0!Q$3,ROW()*2-6,)</f>
        <v>化学</v>
      </c>
      <c r="R23" s="64" t="str">
        <f ca="1">OFFSET(总课程表0!R$3,ROW()*2-6,)</f>
        <v>语文</v>
      </c>
      <c r="S23" s="65" t="str">
        <f ca="1">OFFSET(总课程表0!S$3,ROW()*2-6,)</f>
        <v>数学</v>
      </c>
      <c r="T23" s="65" t="str">
        <f ca="1">OFFSET(总课程表0!T$3,ROW()*2-6,)</f>
        <v>化学</v>
      </c>
      <c r="U23" s="66" t="str">
        <f ca="1">OFFSET(总课程表0!U$3,ROW()*2-6,)</f>
        <v>地校1</v>
      </c>
      <c r="V23" s="64" t="str">
        <f ca="1">OFFSET(总课程表0!V$3,ROW()*2-6,)</f>
        <v>物理</v>
      </c>
      <c r="W23" s="65" t="str">
        <f ca="1">OFFSET(总课程表0!W$3,ROW()*2-6,)</f>
        <v>班会</v>
      </c>
      <c r="X23" s="65" t="str">
        <f ca="1">OFFSET(总课程表0!X$3,ROW()*2-6,)</f>
        <v>政治</v>
      </c>
      <c r="Y23" s="73" t="str">
        <f ca="1">OFFSET(总课程表0!Y$3,ROW()*2-6,)</f>
        <v>活动</v>
      </c>
      <c r="Z23" s="64" t="str">
        <f ca="1">OFFSET(总课程表0!Z$3,ROW()*2-6,)</f>
        <v>历史</v>
      </c>
      <c r="AA23" s="65" t="str">
        <f ca="1">OFFSET(总课程表0!AA$3,ROW()*2-6,)</f>
        <v>外语</v>
      </c>
      <c r="AB23" s="65" t="str">
        <f ca="1">OFFSET(总课程表0!AB$3,ROW()*2-6,)</f>
        <v>语文</v>
      </c>
      <c r="AC23" s="66" t="str">
        <f ca="1">OFFSET(总课程表0!AC$3,ROW()*2-6,)</f>
        <v>数学</v>
      </c>
      <c r="AD23" s="64" t="str">
        <f ca="1">OFFSET(总课程表0!AD$3,ROW()*2-6,)</f>
        <v>音乐</v>
      </c>
      <c r="AE23" s="65" t="str">
        <f ca="1">OFFSET(总课程表0!AE$3,ROW()*2-6,)</f>
        <v>化学</v>
      </c>
      <c r="AF23" s="65" t="str">
        <f ca="1">OFFSET(总课程表0!AF$3,ROW()*2-6,)</f>
        <v>地校2</v>
      </c>
      <c r="AG23" s="73" t="str">
        <f ca="1">OFFSET(总课程表0!AG$3,ROW()*2-6,)</f>
        <v>活动</v>
      </c>
      <c r="AH23" s="64" t="str">
        <f ca="1">OFFSET(总课程表0!AH$3,ROW()*2-6,)</f>
        <v>外语</v>
      </c>
      <c r="AI23" s="65" t="str">
        <f ca="1">OFFSET(总课程表0!AI$3,ROW()*2-6,)</f>
        <v>物理</v>
      </c>
      <c r="AJ23" s="65" t="str">
        <f ca="1">OFFSET(总课程表0!AJ$3,ROW()*2-6,)</f>
        <v>数学</v>
      </c>
      <c r="AK23" s="66" t="str">
        <f ca="1">OFFSET(总课程表0!AK$3,ROW()*2-6,)</f>
        <v>综实2</v>
      </c>
      <c r="AL23" s="64" t="str">
        <f ca="1">OFFSET(总课程表0!AL$3,ROW()*2-6,)</f>
        <v>体育</v>
      </c>
      <c r="AM23" s="65" t="str">
        <f ca="1">OFFSET(总课程表0!AM$3,ROW()*2-6,)</f>
        <v>历史</v>
      </c>
      <c r="AN23" s="65" t="str">
        <f ca="1">OFFSET(总课程表0!AN$3,ROW()*2-6,)</f>
        <v>语文</v>
      </c>
      <c r="AO23" s="73" t="str">
        <f ca="1">OFFSET(总课程表0!AO$3,ROW()*2-6,)</f>
        <v>历史</v>
      </c>
      <c r="AW23" s="16"/>
    </row>
    <row r="24" spans="1:49" ht="20.149999999999999" customHeight="1" x14ac:dyDescent="0.15">
      <c r="A24" s="68" t="str">
        <f ca="1">OFFSET(总课程表0!A$3,ROW()*2-6,)</f>
        <v>九2</v>
      </c>
      <c r="B24" s="64" t="str">
        <f ca="1">OFFSET(总课程表0!B$3,ROW()*2-6,)</f>
        <v>物理</v>
      </c>
      <c r="C24" s="65" t="str">
        <f ca="1">OFFSET(总课程表0!C$3,ROW()*2-6,)</f>
        <v>语文</v>
      </c>
      <c r="D24" s="65" t="str">
        <f ca="1">OFFSET(总课程表0!D$3,ROW()*2-6,)</f>
        <v>数学</v>
      </c>
      <c r="E24" s="66" t="str">
        <f ca="1">OFFSET(总课程表0!E$3,ROW()*2-6,)</f>
        <v>地校2</v>
      </c>
      <c r="F24" s="64" t="str">
        <f ca="1">OFFSET(总课程表0!F$3,ROW()*2-6,)</f>
        <v>化学</v>
      </c>
      <c r="G24" s="65" t="str">
        <f ca="1">OFFSET(总课程表0!G$3,ROW()*2-6,)</f>
        <v>历史</v>
      </c>
      <c r="H24" s="65" t="str">
        <f ca="1">OFFSET(总课程表0!H$3,ROW()*2-6,)</f>
        <v>地校1</v>
      </c>
      <c r="I24" s="73" t="str">
        <f ca="1">OFFSET(总课程表0!I$3,ROW()*2-6,)</f>
        <v>活动</v>
      </c>
      <c r="J24" s="64" t="str">
        <f ca="1">OFFSET(总课程表0!J$3,ROW()*2-6,)</f>
        <v>物理</v>
      </c>
      <c r="K24" s="65" t="str">
        <f ca="1">OFFSET(总课程表0!K$3,ROW()*2-6,)</f>
        <v>化学</v>
      </c>
      <c r="L24" s="65" t="str">
        <f ca="1">OFFSET(总课程表0!L$3,ROW()*2-6,)</f>
        <v>语文</v>
      </c>
      <c r="M24" s="66" t="str">
        <f ca="1">OFFSET(总课程表0!M$3,ROW()*2-6,)</f>
        <v>数学</v>
      </c>
      <c r="N24" s="64" t="str">
        <f ca="1">OFFSET(总课程表0!N$3,ROW()*2-6,)</f>
        <v>体育</v>
      </c>
      <c r="O24" s="65" t="str">
        <f ca="1">OFFSET(总课程表0!O$3,ROW()*2-6,)</f>
        <v>外语</v>
      </c>
      <c r="P24" s="65" t="str">
        <f ca="1">OFFSET(总课程表0!P$3,ROW()*2-6,)</f>
        <v>音乐</v>
      </c>
      <c r="Q24" s="73" t="str">
        <f ca="1">OFFSET(总课程表0!Q$3,ROW()*2-6,)</f>
        <v>自习</v>
      </c>
      <c r="R24" s="64" t="str">
        <f ca="1">OFFSET(总课程表0!R$3,ROW()*2-6,)</f>
        <v>综实2</v>
      </c>
      <c r="S24" s="65" t="str">
        <f ca="1">OFFSET(总课程表0!S$3,ROW()*2-6,)</f>
        <v>外语</v>
      </c>
      <c r="T24" s="65" t="str">
        <f ca="1">OFFSET(总课程表0!T$3,ROW()*2-6,)</f>
        <v>数学</v>
      </c>
      <c r="U24" s="66" t="str">
        <f ca="1">OFFSET(总课程表0!U$3,ROW()*2-6,)</f>
        <v>美术</v>
      </c>
      <c r="V24" s="64" t="str">
        <f ca="1">OFFSET(总课程表0!V$3,ROW()*2-6,)</f>
        <v>物理</v>
      </c>
      <c r="W24" s="65" t="str">
        <f ca="1">OFFSET(总课程表0!W$3,ROW()*2-6,)</f>
        <v>班会</v>
      </c>
      <c r="X24" s="65" t="str">
        <f ca="1">OFFSET(总课程表0!X$3,ROW()*2-6,)</f>
        <v>语文</v>
      </c>
      <c r="Y24" s="73" t="str">
        <f ca="1">OFFSET(总课程表0!Y$3,ROW()*2-6,)</f>
        <v>活动</v>
      </c>
      <c r="Z24" s="64" t="str">
        <f ca="1">OFFSET(总课程表0!Z$3,ROW()*2-6,)</f>
        <v>数学</v>
      </c>
      <c r="AA24" s="65" t="str">
        <f ca="1">OFFSET(总课程表0!AA$3,ROW()*2-6,)</f>
        <v>语文</v>
      </c>
      <c r="AB24" s="65" t="str">
        <f ca="1">OFFSET(总课程表0!AB$3,ROW()*2-6,)</f>
        <v>政治</v>
      </c>
      <c r="AC24" s="66" t="str">
        <f ca="1">OFFSET(总课程表0!AC$3,ROW()*2-6,)</f>
        <v>历史</v>
      </c>
      <c r="AD24" s="64" t="str">
        <f ca="1">OFFSET(总课程表0!AD$3,ROW()*2-6,)</f>
        <v>体育</v>
      </c>
      <c r="AE24" s="65" t="str">
        <f ca="1">OFFSET(总课程表0!AE$3,ROW()*2-6,)</f>
        <v>化学</v>
      </c>
      <c r="AF24" s="65" t="str">
        <f ca="1">OFFSET(总课程表0!AF$3,ROW()*2-6,)</f>
        <v>外语</v>
      </c>
      <c r="AG24" s="73" t="str">
        <f ca="1">OFFSET(总课程表0!AG$3,ROW()*2-6,)</f>
        <v>化学</v>
      </c>
      <c r="AH24" s="64" t="str">
        <f ca="1">OFFSET(总课程表0!AH$3,ROW()*2-6,)</f>
        <v>数学</v>
      </c>
      <c r="AI24" s="65" t="str">
        <f ca="1">OFFSET(总课程表0!AI$3,ROW()*2-6,)</f>
        <v>外语</v>
      </c>
      <c r="AJ24" s="65" t="str">
        <f ca="1">OFFSET(总课程表0!AJ$3,ROW()*2-6,)</f>
        <v>体育</v>
      </c>
      <c r="AK24" s="66" t="str">
        <f ca="1">OFFSET(总课程表0!AK$3,ROW()*2-6,)</f>
        <v>化学</v>
      </c>
      <c r="AL24" s="64" t="str">
        <f ca="1">OFFSET(总课程表0!AL$3,ROW()*2-6,)</f>
        <v>语文</v>
      </c>
      <c r="AM24" s="65" t="str">
        <f ca="1">OFFSET(总课程表0!AM$3,ROW()*2-6,)</f>
        <v>政治</v>
      </c>
      <c r="AN24" s="65" t="str">
        <f ca="1">OFFSET(总课程表0!AN$3,ROW()*2-6,)</f>
        <v>综实1</v>
      </c>
      <c r="AO24" s="73" t="str">
        <f ca="1">OFFSET(总课程表0!AO$3,ROW()*2-6,)</f>
        <v>历史</v>
      </c>
      <c r="AW24" s="16"/>
    </row>
    <row r="25" spans="1:49" ht="20.149999999999999" customHeight="1" x14ac:dyDescent="0.15">
      <c r="A25" s="68" t="str">
        <f ca="1">OFFSET(总课程表0!A$3,ROW()*2-6,)</f>
        <v>九3</v>
      </c>
      <c r="B25" s="64" t="str">
        <f ca="1">OFFSET(总课程表0!B$3,ROW()*2-6,)</f>
        <v>综实1</v>
      </c>
      <c r="C25" s="65" t="str">
        <f ca="1">OFFSET(总课程表0!C$3,ROW()*2-6,)</f>
        <v>外语</v>
      </c>
      <c r="D25" s="65" t="str">
        <f ca="1">OFFSET(总课程表0!D$3,ROW()*2-6,)</f>
        <v>数学</v>
      </c>
      <c r="E25" s="66" t="str">
        <f ca="1">OFFSET(总课程表0!E$3,ROW()*2-6,)</f>
        <v>体育</v>
      </c>
      <c r="F25" s="64" t="str">
        <f ca="1">OFFSET(总课程表0!F$3,ROW()*2-6,)</f>
        <v>化学</v>
      </c>
      <c r="G25" s="65" t="str">
        <f ca="1">OFFSET(总课程表0!G$3,ROW()*2-6,)</f>
        <v>语文</v>
      </c>
      <c r="H25" s="65" t="str">
        <f ca="1">OFFSET(总课程表0!H$3,ROW()*2-6,)</f>
        <v>历史</v>
      </c>
      <c r="I25" s="73" t="str">
        <f ca="1">OFFSET(总课程表0!I$3,ROW()*2-6,)</f>
        <v>自习</v>
      </c>
      <c r="J25" s="64" t="str">
        <f ca="1">OFFSET(总课程表0!J$3,ROW()*2-6,)</f>
        <v>数学</v>
      </c>
      <c r="K25" s="65" t="str">
        <f ca="1">OFFSET(总课程表0!K$3,ROW()*2-6,)</f>
        <v>语文</v>
      </c>
      <c r="L25" s="65" t="str">
        <f ca="1">OFFSET(总课程表0!L$3,ROW()*2-6,)</f>
        <v>化学</v>
      </c>
      <c r="M25" s="66" t="str">
        <f ca="1">OFFSET(总课程表0!M$3,ROW()*2-6,)</f>
        <v>音乐</v>
      </c>
      <c r="N25" s="64" t="str">
        <f ca="1">OFFSET(总课程表0!N$3,ROW()*2-6,)</f>
        <v>物理</v>
      </c>
      <c r="O25" s="65" t="str">
        <f ca="1">OFFSET(总课程表0!O$3,ROW()*2-6,)</f>
        <v>政治</v>
      </c>
      <c r="P25" s="65" t="str">
        <f ca="1">OFFSET(总课程表0!P$3,ROW()*2-6,)</f>
        <v>地校1</v>
      </c>
      <c r="Q25" s="73" t="str">
        <f ca="1">OFFSET(总课程表0!Q$3,ROW()*2-6,)</f>
        <v>活动</v>
      </c>
      <c r="R25" s="64" t="str">
        <f ca="1">OFFSET(总课程表0!R$3,ROW()*2-6,)</f>
        <v>外语</v>
      </c>
      <c r="S25" s="65" t="str">
        <f ca="1">OFFSET(总课程表0!S$3,ROW()*2-6,)</f>
        <v>化学</v>
      </c>
      <c r="T25" s="65" t="str">
        <f ca="1">OFFSET(总课程表0!T$3,ROW()*2-6,)</f>
        <v>语文</v>
      </c>
      <c r="U25" s="66" t="str">
        <f ca="1">OFFSET(总课程表0!U$3,ROW()*2-6,)</f>
        <v>数学</v>
      </c>
      <c r="V25" s="64" t="str">
        <f ca="1">OFFSET(总课程表0!V$3,ROW()*2-6,)</f>
        <v>体育</v>
      </c>
      <c r="W25" s="65" t="str">
        <f ca="1">OFFSET(总课程表0!W$3,ROW()*2-6,)</f>
        <v>班会</v>
      </c>
      <c r="X25" s="65" t="str">
        <f ca="1">OFFSET(总课程表0!X$3,ROW()*2-6,)</f>
        <v>历史</v>
      </c>
      <c r="Y25" s="73" t="str">
        <f ca="1">OFFSET(总课程表0!Y$3,ROW()*2-6,)</f>
        <v>化学</v>
      </c>
      <c r="Z25" s="64" t="str">
        <f ca="1">OFFSET(总课程表0!Z$3,ROW()*2-6,)</f>
        <v>物理</v>
      </c>
      <c r="AA25" s="65" t="str">
        <f ca="1">OFFSET(总课程表0!AA$3,ROW()*2-6,)</f>
        <v>数学</v>
      </c>
      <c r="AB25" s="65" t="str">
        <f ca="1">OFFSET(总课程表0!AB$3,ROW()*2-6,)</f>
        <v>化学</v>
      </c>
      <c r="AC25" s="66" t="str">
        <f ca="1">OFFSET(总课程表0!AC$3,ROW()*2-6,)</f>
        <v>语文</v>
      </c>
      <c r="AD25" s="64" t="str">
        <f ca="1">OFFSET(总课程表0!AD$3,ROW()*2-6,)</f>
        <v>体育</v>
      </c>
      <c r="AE25" s="65" t="str">
        <f ca="1">OFFSET(总课程表0!AE$3,ROW()*2-6,)</f>
        <v>政治</v>
      </c>
      <c r="AF25" s="65" t="str">
        <f ca="1">OFFSET(总课程表0!AF$3,ROW()*2-6,)</f>
        <v>外语</v>
      </c>
      <c r="AG25" s="73" t="str">
        <f ca="1">OFFSET(总课程表0!AG$3,ROW()*2-6,)</f>
        <v>历史</v>
      </c>
      <c r="AH25" s="64" t="str">
        <f ca="1">OFFSET(总课程表0!AH$3,ROW()*2-6,)</f>
        <v>外语</v>
      </c>
      <c r="AI25" s="65" t="str">
        <f ca="1">OFFSET(总课程表0!AI$3,ROW()*2-6,)</f>
        <v>数学</v>
      </c>
      <c r="AJ25" s="65" t="str">
        <f ca="1">OFFSET(总课程表0!AJ$3,ROW()*2-6,)</f>
        <v>综实2</v>
      </c>
      <c r="AK25" s="66" t="str">
        <f ca="1">OFFSET(总课程表0!AK$3,ROW()*2-6,)</f>
        <v>语文</v>
      </c>
      <c r="AL25" s="64" t="str">
        <f ca="1">OFFSET(总课程表0!AL$3,ROW()*2-6,)</f>
        <v>美术</v>
      </c>
      <c r="AM25" s="65" t="str">
        <f ca="1">OFFSET(总课程表0!AM$3,ROW()*2-6,)</f>
        <v>物理</v>
      </c>
      <c r="AN25" s="65" t="str">
        <f ca="1">OFFSET(总课程表0!AN$3,ROW()*2-6,)</f>
        <v>地校2</v>
      </c>
      <c r="AO25" s="73" t="str">
        <f ca="1">OFFSET(总课程表0!AO$3,ROW()*2-6,)</f>
        <v>活动</v>
      </c>
      <c r="AW25" s="16"/>
    </row>
    <row r="26" spans="1:49" ht="20.149999999999999" customHeight="1" x14ac:dyDescent="0.15">
      <c r="A26" s="68" t="str">
        <f ca="1">OFFSET(总课程表0!A$3,ROW()*2-6,)</f>
        <v>九4</v>
      </c>
      <c r="B26" s="64" t="str">
        <f ca="1">OFFSET(总课程表0!B$3,ROW()*2-6,)</f>
        <v>语文</v>
      </c>
      <c r="C26" s="65" t="str">
        <f ca="1">OFFSET(总课程表0!C$3,ROW()*2-6,)</f>
        <v>物理</v>
      </c>
      <c r="D26" s="65" t="str">
        <f ca="1">OFFSET(总课程表0!D$3,ROW()*2-6,)</f>
        <v>体育</v>
      </c>
      <c r="E26" s="66" t="str">
        <f ca="1">OFFSET(总课程表0!E$3,ROW()*2-6,)</f>
        <v>数学</v>
      </c>
      <c r="F26" s="64" t="str">
        <f ca="1">OFFSET(总课程表0!F$3,ROW()*2-6,)</f>
        <v>政治</v>
      </c>
      <c r="G26" s="65" t="str">
        <f ca="1">OFFSET(总课程表0!G$3,ROW()*2-6,)</f>
        <v>化学</v>
      </c>
      <c r="H26" s="65" t="str">
        <f ca="1">OFFSET(总课程表0!H$3,ROW()*2-6,)</f>
        <v>地校1</v>
      </c>
      <c r="I26" s="73" t="str">
        <f ca="1">OFFSET(总课程表0!I$3,ROW()*2-6,)</f>
        <v>化学</v>
      </c>
      <c r="J26" s="64" t="str">
        <f ca="1">OFFSET(总课程表0!J$3,ROW()*2-6,)</f>
        <v>化学</v>
      </c>
      <c r="K26" s="65" t="str">
        <f ca="1">OFFSET(总课程表0!K$3,ROW()*2-6,)</f>
        <v>外语</v>
      </c>
      <c r="L26" s="65" t="str">
        <f ca="1">OFFSET(总课程表0!L$3,ROW()*2-6,)</f>
        <v>数学</v>
      </c>
      <c r="M26" s="66" t="str">
        <f ca="1">OFFSET(总课程表0!M$3,ROW()*2-6,)</f>
        <v>语文</v>
      </c>
      <c r="N26" s="64" t="str">
        <f ca="1">OFFSET(总课程表0!N$3,ROW()*2-6,)</f>
        <v>音乐</v>
      </c>
      <c r="O26" s="65" t="str">
        <f ca="1">OFFSET(总课程表0!O$3,ROW()*2-6,)</f>
        <v>历史</v>
      </c>
      <c r="P26" s="65" t="str">
        <f ca="1">OFFSET(总课程表0!P$3,ROW()*2-6,)</f>
        <v>物理</v>
      </c>
      <c r="Q26" s="73" t="str">
        <f ca="1">OFFSET(总课程表0!Q$3,ROW()*2-6,)</f>
        <v>活动</v>
      </c>
      <c r="R26" s="64" t="str">
        <f ca="1">OFFSET(总课程表0!R$3,ROW()*2-6,)</f>
        <v>语文</v>
      </c>
      <c r="S26" s="65" t="str">
        <f ca="1">OFFSET(总课程表0!S$3,ROW()*2-6,)</f>
        <v>数学</v>
      </c>
      <c r="T26" s="65" t="str">
        <f ca="1">OFFSET(总课程表0!T$3,ROW()*2-6,)</f>
        <v>化学</v>
      </c>
      <c r="U26" s="66" t="str">
        <f ca="1">OFFSET(总课程表0!U$3,ROW()*2-6,)</f>
        <v>外语</v>
      </c>
      <c r="V26" s="64" t="str">
        <f ca="1">OFFSET(总课程表0!V$3,ROW()*2-6,)</f>
        <v>历史</v>
      </c>
      <c r="W26" s="65" t="str">
        <f ca="1">OFFSET(总课程表0!W$3,ROW()*2-6,)</f>
        <v>班会</v>
      </c>
      <c r="X26" s="65" t="str">
        <f ca="1">OFFSET(总课程表0!X$3,ROW()*2-6,)</f>
        <v>地校2</v>
      </c>
      <c r="Y26" s="73" t="str">
        <f ca="1">OFFSET(总课程表0!Y$3,ROW()*2-6,)</f>
        <v>活动</v>
      </c>
      <c r="Z26" s="64" t="str">
        <f ca="1">OFFSET(总课程表0!Z$3,ROW()*2-6,)</f>
        <v>数学</v>
      </c>
      <c r="AA26" s="65" t="str">
        <f ca="1">OFFSET(总课程表0!AA$3,ROW()*2-6,)</f>
        <v>物理</v>
      </c>
      <c r="AB26" s="65" t="str">
        <f ca="1">OFFSET(总课程表0!AB$3,ROW()*2-6,)</f>
        <v>语文</v>
      </c>
      <c r="AC26" s="66" t="str">
        <f ca="1">OFFSET(总课程表0!AC$3,ROW()*2-6,)</f>
        <v>综实2</v>
      </c>
      <c r="AD26" s="64" t="str">
        <f ca="1">OFFSET(总课程表0!AD$3,ROW()*2-6,)</f>
        <v>政治</v>
      </c>
      <c r="AE26" s="65" t="str">
        <f ca="1">OFFSET(总课程表0!AE$3,ROW()*2-6,)</f>
        <v>外语</v>
      </c>
      <c r="AF26" s="65" t="str">
        <f ca="1">OFFSET(总课程表0!AF$3,ROW()*2-6,)</f>
        <v>体育</v>
      </c>
      <c r="AG26" s="73" t="str">
        <f ca="1">OFFSET(总课程表0!AG$3,ROW()*2-6,)</f>
        <v>美术</v>
      </c>
      <c r="AH26" s="64" t="str">
        <f ca="1">OFFSET(总课程表0!AH$3,ROW()*2-6,)</f>
        <v>数学</v>
      </c>
      <c r="AI26" s="65" t="str">
        <f ca="1">OFFSET(总课程表0!AI$3,ROW()*2-6,)</f>
        <v>化学</v>
      </c>
      <c r="AJ26" s="65" t="str">
        <f ca="1">OFFSET(总课程表0!AJ$3,ROW()*2-6,)</f>
        <v>外语</v>
      </c>
      <c r="AK26" s="66" t="str">
        <f ca="1">OFFSET(总课程表0!AK$3,ROW()*2-6,)</f>
        <v>历史</v>
      </c>
      <c r="AL26" s="64" t="str">
        <f ca="1">OFFSET(总课程表0!AL$3,ROW()*2-6,)</f>
        <v>语文</v>
      </c>
      <c r="AM26" s="65" t="str">
        <f ca="1">OFFSET(总课程表0!AM$3,ROW()*2-6,)</f>
        <v>综实1</v>
      </c>
      <c r="AN26" s="65" t="str">
        <f ca="1">OFFSET(总课程表0!AN$3,ROW()*2-6,)</f>
        <v>体育</v>
      </c>
      <c r="AO26" s="73" t="str">
        <f ca="1">OFFSET(总课程表0!AO$3,ROW()*2-6,)</f>
        <v>自习</v>
      </c>
      <c r="AW26" s="16"/>
    </row>
    <row r="27" spans="1:49" ht="20.149999999999999" customHeight="1" x14ac:dyDescent="0.15">
      <c r="A27" s="68" t="str">
        <f ca="1">OFFSET(总课程表0!A$3,ROW()*2-6,)</f>
        <v>九5</v>
      </c>
      <c r="B27" s="64" t="str">
        <f ca="1">OFFSET(总课程表0!B$3,ROW()*2-6,)</f>
        <v>语文</v>
      </c>
      <c r="C27" s="65" t="str">
        <f ca="1">OFFSET(总课程表0!C$3,ROW()*2-6,)</f>
        <v>数学</v>
      </c>
      <c r="D27" s="65" t="str">
        <f ca="1">OFFSET(总课程表0!D$3,ROW()*2-6,)</f>
        <v>历史</v>
      </c>
      <c r="E27" s="66" t="str">
        <f ca="1">OFFSET(总课程表0!E$3,ROW()*2-6,)</f>
        <v>综实2</v>
      </c>
      <c r="F27" s="64" t="str">
        <f ca="1">OFFSET(总课程表0!F$3,ROW()*2-6,)</f>
        <v>物理</v>
      </c>
      <c r="G27" s="65" t="str">
        <f ca="1">OFFSET(总课程表0!G$3,ROW()*2-6,)</f>
        <v>体育</v>
      </c>
      <c r="H27" s="65" t="str">
        <f ca="1">OFFSET(总课程表0!H$3,ROW()*2-6,)</f>
        <v>外语</v>
      </c>
      <c r="I27" s="73" t="str">
        <f ca="1">OFFSET(总课程表0!I$3,ROW()*2-6,)</f>
        <v>化学</v>
      </c>
      <c r="J27" s="64" t="str">
        <f ca="1">OFFSET(总课程表0!J$3,ROW()*2-6,)</f>
        <v>语文</v>
      </c>
      <c r="K27" s="65" t="str">
        <f ca="1">OFFSET(总课程表0!K$3,ROW()*2-6,)</f>
        <v>数学</v>
      </c>
      <c r="L27" s="65" t="str">
        <f ca="1">OFFSET(总课程表0!L$3,ROW()*2-6,)</f>
        <v>外语</v>
      </c>
      <c r="M27" s="66" t="str">
        <f ca="1">OFFSET(总课程表0!M$3,ROW()*2-6,)</f>
        <v>综实1</v>
      </c>
      <c r="N27" s="64" t="str">
        <f ca="1">OFFSET(总课程表0!N$3,ROW()*2-6,)</f>
        <v>化学</v>
      </c>
      <c r="O27" s="65" t="str">
        <f ca="1">OFFSET(总课程表0!O$3,ROW()*2-6,)</f>
        <v>美术</v>
      </c>
      <c r="P27" s="65" t="str">
        <f ca="1">OFFSET(总课程表0!P$3,ROW()*2-6,)</f>
        <v>地校2</v>
      </c>
      <c r="Q27" s="73" t="str">
        <f ca="1">OFFSET(总课程表0!Q$3,ROW()*2-6,)</f>
        <v>活动</v>
      </c>
      <c r="R27" s="64" t="str">
        <f ca="1">OFFSET(总课程表0!R$3,ROW()*2-6,)</f>
        <v>数学</v>
      </c>
      <c r="S27" s="65" t="str">
        <f ca="1">OFFSET(总课程表0!S$3,ROW()*2-6,)</f>
        <v>外语</v>
      </c>
      <c r="T27" s="65" t="str">
        <f ca="1">OFFSET(总课程表0!T$3,ROW()*2-6,)</f>
        <v>历史</v>
      </c>
      <c r="U27" s="66" t="str">
        <f ca="1">OFFSET(总课程表0!U$3,ROW()*2-6,)</f>
        <v>语文</v>
      </c>
      <c r="V27" s="64" t="str">
        <f ca="1">OFFSET(总课程表0!V$3,ROW()*2-6,)</f>
        <v>体育</v>
      </c>
      <c r="W27" s="65" t="str">
        <f ca="1">OFFSET(总课程表0!W$3,ROW()*2-6,)</f>
        <v>班会</v>
      </c>
      <c r="X27" s="65" t="str">
        <f ca="1">OFFSET(总课程表0!X$3,ROW()*2-6,)</f>
        <v>音乐</v>
      </c>
      <c r="Y27" s="73" t="str">
        <f ca="1">OFFSET(总课程表0!Y$3,ROW()*2-6,)</f>
        <v>化学</v>
      </c>
      <c r="Z27" s="64" t="str">
        <f ca="1">OFFSET(总课程表0!Z$3,ROW()*2-6,)</f>
        <v>语文</v>
      </c>
      <c r="AA27" s="65" t="str">
        <f ca="1">OFFSET(总课程表0!AA$3,ROW()*2-6,)</f>
        <v>物理</v>
      </c>
      <c r="AB27" s="65" t="str">
        <f ca="1">OFFSET(总课程表0!AB$3,ROW()*2-6,)</f>
        <v>政治</v>
      </c>
      <c r="AC27" s="66" t="str">
        <f ca="1">OFFSET(总课程表0!AC$3,ROW()*2-6,)</f>
        <v>数学</v>
      </c>
      <c r="AD27" s="64" t="str">
        <f ca="1">OFFSET(总课程表0!AD$3,ROW()*2-6,)</f>
        <v>化学</v>
      </c>
      <c r="AE27" s="65" t="str">
        <f ca="1">OFFSET(总课程表0!AE$3,ROW()*2-6,)</f>
        <v>历史</v>
      </c>
      <c r="AF27" s="65" t="str">
        <f ca="1">OFFSET(总课程表0!AF$3,ROW()*2-6,)</f>
        <v>地校1</v>
      </c>
      <c r="AG27" s="73" t="str">
        <f ca="1">OFFSET(总课程表0!AG$3,ROW()*2-6,)</f>
        <v>活动</v>
      </c>
      <c r="AH27" s="64" t="str">
        <f ca="1">OFFSET(总课程表0!AH$3,ROW()*2-6,)</f>
        <v>物理</v>
      </c>
      <c r="AI27" s="65" t="str">
        <f ca="1">OFFSET(总课程表0!AI$3,ROW()*2-6,)</f>
        <v>数学</v>
      </c>
      <c r="AJ27" s="65" t="str">
        <f ca="1">OFFSET(总课程表0!AJ$3,ROW()*2-6,)</f>
        <v>化学</v>
      </c>
      <c r="AK27" s="66" t="str">
        <f ca="1">OFFSET(总课程表0!AK$3,ROW()*2-6,)</f>
        <v>外语</v>
      </c>
      <c r="AL27" s="64" t="str">
        <f ca="1">OFFSET(总课程表0!AL$3,ROW()*2-6,)</f>
        <v>体育</v>
      </c>
      <c r="AM27" s="65" t="str">
        <f ca="1">OFFSET(总课程表0!AM$3,ROW()*2-6,)</f>
        <v>语文</v>
      </c>
      <c r="AN27" s="65" t="str">
        <f ca="1">OFFSET(总课程表0!AN$3,ROW()*2-6,)</f>
        <v>政治</v>
      </c>
      <c r="AO27" s="73" t="str">
        <f ca="1">OFFSET(总课程表0!AO$3,ROW()*2-6,)</f>
        <v>自习</v>
      </c>
      <c r="AW27" s="16"/>
    </row>
    <row r="28" spans="1:49" ht="20.149999999999999" customHeight="1" x14ac:dyDescent="0.15">
      <c r="A28" s="68" t="str">
        <f ca="1">OFFSET(总课程表0!A$3,ROW()*2-6,)</f>
        <v>九6</v>
      </c>
      <c r="B28" s="64" t="str">
        <f ca="1">OFFSET(总课程表0!B$3,ROW()*2-6,)</f>
        <v>外语</v>
      </c>
      <c r="C28" s="65" t="str">
        <f ca="1">OFFSET(总课程表0!C$3,ROW()*2-6,)</f>
        <v>化学</v>
      </c>
      <c r="D28" s="65" t="str">
        <f ca="1">OFFSET(总课程表0!D$3,ROW()*2-6,)</f>
        <v>数学</v>
      </c>
      <c r="E28" s="66" t="str">
        <f ca="1">OFFSET(总课程表0!E$3,ROW()*2-6,)</f>
        <v>语文</v>
      </c>
      <c r="F28" s="64" t="str">
        <f ca="1">OFFSET(总课程表0!F$3,ROW()*2-6,)</f>
        <v>物理</v>
      </c>
      <c r="G28" s="65" t="str">
        <f ca="1">OFFSET(总课程表0!G$3,ROW()*2-6,)</f>
        <v>美术</v>
      </c>
      <c r="H28" s="65" t="str">
        <f ca="1">OFFSET(总课程表0!H$3,ROW()*2-6,)</f>
        <v>地校2</v>
      </c>
      <c r="I28" s="73" t="str">
        <f ca="1">OFFSET(总课程表0!I$3,ROW()*2-6,)</f>
        <v>活动</v>
      </c>
      <c r="J28" s="64" t="str">
        <f ca="1">OFFSET(总课程表0!J$3,ROW()*2-6,)</f>
        <v>数学</v>
      </c>
      <c r="K28" s="65" t="str">
        <f ca="1">OFFSET(总课程表0!K$3,ROW()*2-6,)</f>
        <v>物理</v>
      </c>
      <c r="L28" s="65" t="str">
        <f ca="1">OFFSET(总课程表0!L$3,ROW()*2-6,)</f>
        <v>体育</v>
      </c>
      <c r="M28" s="66" t="str">
        <f ca="1">OFFSET(总课程表0!M$3,ROW()*2-6,)</f>
        <v>外语</v>
      </c>
      <c r="N28" s="64" t="str">
        <f ca="1">OFFSET(总课程表0!N$3,ROW()*2-6,)</f>
        <v>历史</v>
      </c>
      <c r="O28" s="65" t="str">
        <f ca="1">OFFSET(总课程表0!O$3,ROW()*2-6,)</f>
        <v>语文</v>
      </c>
      <c r="P28" s="65" t="str">
        <f ca="1">OFFSET(总课程表0!P$3,ROW()*2-6,)</f>
        <v>综实2</v>
      </c>
      <c r="Q28" s="73" t="str">
        <f ca="1">OFFSET(总课程表0!Q$3,ROW()*2-6,)</f>
        <v>化学</v>
      </c>
      <c r="R28" s="64" t="str">
        <f ca="1">OFFSET(总课程表0!R$3,ROW()*2-6,)</f>
        <v>外语</v>
      </c>
      <c r="S28" s="65" t="str">
        <f ca="1">OFFSET(总课程表0!S$3,ROW()*2-6,)</f>
        <v>化学</v>
      </c>
      <c r="T28" s="65" t="str">
        <f ca="1">OFFSET(总课程表0!T$3,ROW()*2-6,)</f>
        <v>体育</v>
      </c>
      <c r="U28" s="66" t="str">
        <f ca="1">OFFSET(总课程表0!U$3,ROW()*2-6,)</f>
        <v>数学</v>
      </c>
      <c r="V28" s="64" t="str">
        <f ca="1">OFFSET(总课程表0!V$3,ROW()*2-6,)</f>
        <v>语文</v>
      </c>
      <c r="W28" s="65" t="str">
        <f ca="1">OFFSET(总课程表0!W$3,ROW()*2-6,)</f>
        <v>班会</v>
      </c>
      <c r="X28" s="65" t="str">
        <f ca="1">OFFSET(总课程表0!X$3,ROW()*2-6,)</f>
        <v>政治</v>
      </c>
      <c r="Y28" s="73" t="str">
        <f ca="1">OFFSET(总课程表0!Y$3,ROW()*2-6,)</f>
        <v>历史</v>
      </c>
      <c r="Z28" s="64" t="str">
        <f ca="1">OFFSET(总课程表0!Z$3,ROW()*2-6,)</f>
        <v>数学</v>
      </c>
      <c r="AA28" s="65" t="str">
        <f ca="1">OFFSET(总课程表0!AA$3,ROW()*2-6,)</f>
        <v>语文</v>
      </c>
      <c r="AB28" s="65" t="str">
        <f ca="1">OFFSET(总课程表0!AB$3,ROW()*2-6,)</f>
        <v>物理</v>
      </c>
      <c r="AC28" s="66" t="str">
        <f ca="1">OFFSET(总课程表0!AC$3,ROW()*2-6,)</f>
        <v>历史</v>
      </c>
      <c r="AD28" s="64" t="str">
        <f ca="1">OFFSET(总课程表0!AD$3,ROW()*2-6,)</f>
        <v>化学</v>
      </c>
      <c r="AE28" s="65" t="str">
        <f ca="1">OFFSET(总课程表0!AE$3,ROW()*2-6,)</f>
        <v>体育</v>
      </c>
      <c r="AF28" s="65" t="str">
        <f ca="1">OFFSET(总课程表0!AF$3,ROW()*2-6,)</f>
        <v>外语</v>
      </c>
      <c r="AG28" s="73" t="str">
        <f ca="1">OFFSET(总课程表0!AG$3,ROW()*2-6,)</f>
        <v>自习</v>
      </c>
      <c r="AH28" s="64" t="str">
        <f ca="1">OFFSET(总课程表0!AH$3,ROW()*2-6,)</f>
        <v>数学</v>
      </c>
      <c r="AI28" s="65" t="str">
        <f ca="1">OFFSET(总课程表0!AI$3,ROW()*2-6,)</f>
        <v>政治</v>
      </c>
      <c r="AJ28" s="65" t="str">
        <f ca="1">OFFSET(总课程表0!AJ$3,ROW()*2-6,)</f>
        <v>化学</v>
      </c>
      <c r="AK28" s="66" t="str">
        <f ca="1">OFFSET(总课程表0!AK$3,ROW()*2-6,)</f>
        <v>地校1</v>
      </c>
      <c r="AL28" s="64" t="str">
        <f ca="1">OFFSET(总课程表0!AL$3,ROW()*2-6,)</f>
        <v>综实1</v>
      </c>
      <c r="AM28" s="65" t="str">
        <f ca="1">OFFSET(总课程表0!AM$3,ROW()*2-6,)</f>
        <v>音乐</v>
      </c>
      <c r="AN28" s="65" t="str">
        <f ca="1">OFFSET(总课程表0!AN$3,ROW()*2-6,)</f>
        <v>语文</v>
      </c>
      <c r="AO28" s="73" t="str">
        <f ca="1">OFFSET(总课程表0!AO$3,ROW()*2-6,)</f>
        <v>活动</v>
      </c>
      <c r="AW28" s="16"/>
    </row>
    <row r="29" spans="1:49" ht="20.149999999999999" customHeight="1" x14ac:dyDescent="0.15">
      <c r="A29" s="68" t="str">
        <f ca="1">OFFSET(总课程表0!A$3,ROW()*2-6,)</f>
        <v>九7</v>
      </c>
      <c r="B29" s="64" t="str">
        <f ca="1">OFFSET(总课程表0!B$3,ROW()*2-6,)</f>
        <v>数学</v>
      </c>
      <c r="C29" s="65" t="str">
        <f ca="1">OFFSET(总课程表0!C$3,ROW()*2-6,)</f>
        <v>语文</v>
      </c>
      <c r="D29" s="65" t="str">
        <f ca="1">OFFSET(总课程表0!D$3,ROW()*2-6,)</f>
        <v>物理</v>
      </c>
      <c r="E29" s="66" t="str">
        <f ca="1">OFFSET(总课程表0!E$3,ROW()*2-6,)</f>
        <v>综实2</v>
      </c>
      <c r="F29" s="64" t="str">
        <f ca="1">OFFSET(总课程表0!F$3,ROW()*2-6,)</f>
        <v>政治</v>
      </c>
      <c r="G29" s="65" t="str">
        <f ca="1">OFFSET(总课程表0!G$3,ROW()*2-6,)</f>
        <v>历史</v>
      </c>
      <c r="H29" s="65" t="str">
        <f ca="1">OFFSET(总课程表0!H$3,ROW()*2-6,)</f>
        <v>外语</v>
      </c>
      <c r="I29" s="73" t="str">
        <f ca="1">OFFSET(总课程表0!I$3,ROW()*2-6,)</f>
        <v>活动</v>
      </c>
      <c r="J29" s="64" t="str">
        <f ca="1">OFFSET(总课程表0!J$3,ROW()*2-6,)</f>
        <v>综实1</v>
      </c>
      <c r="K29" s="65" t="str">
        <f ca="1">OFFSET(总课程表0!K$3,ROW()*2-6,)</f>
        <v>数学</v>
      </c>
      <c r="L29" s="65" t="str">
        <f ca="1">OFFSET(总课程表0!L$3,ROW()*2-6,)</f>
        <v>化学</v>
      </c>
      <c r="M29" s="66" t="str">
        <f ca="1">OFFSET(总课程表0!M$3,ROW()*2-6,)</f>
        <v>体育</v>
      </c>
      <c r="N29" s="64" t="str">
        <f ca="1">OFFSET(总课程表0!N$3,ROW()*2-6,)</f>
        <v>美术</v>
      </c>
      <c r="O29" s="65" t="str">
        <f ca="1">OFFSET(总课程表0!O$3,ROW()*2-6,)</f>
        <v>外语</v>
      </c>
      <c r="P29" s="65" t="str">
        <f ca="1">OFFSET(总课程表0!P$3,ROW()*2-6,)</f>
        <v>语文</v>
      </c>
      <c r="Q29" s="73" t="str">
        <f ca="1">OFFSET(总课程表0!Q$3,ROW()*2-6,)</f>
        <v>自习</v>
      </c>
      <c r="R29" s="64" t="str">
        <f ca="1">OFFSET(总课程表0!R$3,ROW()*2-6,)</f>
        <v>数学</v>
      </c>
      <c r="S29" s="65" t="str">
        <f ca="1">OFFSET(总课程表0!S$3,ROW()*2-6,)</f>
        <v>物理</v>
      </c>
      <c r="T29" s="65" t="str">
        <f ca="1">OFFSET(总课程表0!T$3,ROW()*2-6,)</f>
        <v>体育</v>
      </c>
      <c r="U29" s="66" t="str">
        <f ca="1">OFFSET(总课程表0!U$3,ROW()*2-6,)</f>
        <v>化学</v>
      </c>
      <c r="V29" s="64" t="str">
        <f ca="1">OFFSET(总课程表0!V$3,ROW()*2-6,)</f>
        <v>语文</v>
      </c>
      <c r="W29" s="65" t="str">
        <f ca="1">OFFSET(总课程表0!W$3,ROW()*2-6,)</f>
        <v>班会</v>
      </c>
      <c r="X29" s="65" t="str">
        <f ca="1">OFFSET(总课程表0!X$3,ROW()*2-6,)</f>
        <v>地校1</v>
      </c>
      <c r="Y29" s="73" t="str">
        <f ca="1">OFFSET(总课程表0!Y$3,ROW()*2-6,)</f>
        <v>化学</v>
      </c>
      <c r="Z29" s="64" t="str">
        <f ca="1">OFFSET(总课程表0!Z$3,ROW()*2-6,)</f>
        <v>外语</v>
      </c>
      <c r="AA29" s="65" t="str">
        <f ca="1">OFFSET(总课程表0!AA$3,ROW()*2-6,)</f>
        <v>语文</v>
      </c>
      <c r="AB29" s="65" t="str">
        <f ca="1">OFFSET(总课程表0!AB$3,ROW()*2-6,)</f>
        <v>数学</v>
      </c>
      <c r="AC29" s="66" t="str">
        <f ca="1">OFFSET(总课程表0!AC$3,ROW()*2-6,)</f>
        <v>体育</v>
      </c>
      <c r="AD29" s="64" t="str">
        <f ca="1">OFFSET(总课程表0!AD$3,ROW()*2-6,)</f>
        <v>历史</v>
      </c>
      <c r="AE29" s="65" t="str">
        <f ca="1">OFFSET(总课程表0!AE$3,ROW()*2-6,)</f>
        <v>政治</v>
      </c>
      <c r="AF29" s="65" t="str">
        <f ca="1">OFFSET(总课程表0!AF$3,ROW()*2-6,)</f>
        <v>化学</v>
      </c>
      <c r="AG29" s="73" t="str">
        <f ca="1">OFFSET(总课程表0!AG$3,ROW()*2-6,)</f>
        <v>历史</v>
      </c>
      <c r="AH29" s="64" t="str">
        <f ca="1">OFFSET(总课程表0!AH$3,ROW()*2-6,)</f>
        <v>外语</v>
      </c>
      <c r="AI29" s="65" t="str">
        <f ca="1">OFFSET(总课程表0!AI$3,ROW()*2-6,)</f>
        <v>化学</v>
      </c>
      <c r="AJ29" s="65" t="str">
        <f ca="1">OFFSET(总课程表0!AJ$3,ROW()*2-6,)</f>
        <v>数学</v>
      </c>
      <c r="AK29" s="66" t="str">
        <f ca="1">OFFSET(总课程表0!AK$3,ROW()*2-6,)</f>
        <v>地校2</v>
      </c>
      <c r="AL29" s="64" t="str">
        <f ca="1">OFFSET(总课程表0!AL$3,ROW()*2-6,)</f>
        <v>语文</v>
      </c>
      <c r="AM29" s="65" t="str">
        <f ca="1">OFFSET(总课程表0!AM$3,ROW()*2-6,)</f>
        <v>音乐</v>
      </c>
      <c r="AN29" s="65" t="str">
        <f ca="1">OFFSET(总课程表0!AN$3,ROW()*2-6,)</f>
        <v>物理</v>
      </c>
      <c r="AO29" s="73" t="str">
        <f ca="1">OFFSET(总课程表0!AO$3,ROW()*2-6,)</f>
        <v>活动</v>
      </c>
      <c r="AW29" s="16"/>
    </row>
    <row r="30" spans="1:49" ht="20.149999999999999" customHeight="1" x14ac:dyDescent="0.15">
      <c r="A30" s="68" t="str">
        <f ca="1">OFFSET(总课程表0!A$3,ROW()*2-6,)</f>
        <v>九8</v>
      </c>
      <c r="B30" s="64" t="str">
        <f ca="1">OFFSET(总课程表0!B$3,ROW()*2-6,)</f>
        <v>地校1</v>
      </c>
      <c r="C30" s="65" t="str">
        <f ca="1">OFFSET(总课程表0!C$3,ROW()*2-6,)</f>
        <v>化学</v>
      </c>
      <c r="D30" s="65" t="str">
        <f ca="1">OFFSET(总课程表0!D$3,ROW()*2-6,)</f>
        <v>数学</v>
      </c>
      <c r="E30" s="66" t="str">
        <f ca="1">OFFSET(总课程表0!E$3,ROW()*2-6,)</f>
        <v>体育</v>
      </c>
      <c r="F30" s="64" t="str">
        <f ca="1">OFFSET(总课程表0!F$3,ROW()*2-6,)</f>
        <v>语文</v>
      </c>
      <c r="G30" s="65" t="str">
        <f ca="1">OFFSET(总课程表0!G$3,ROW()*2-6,)</f>
        <v>历史</v>
      </c>
      <c r="H30" s="65" t="str">
        <f ca="1">OFFSET(总课程表0!H$3,ROW()*2-6,)</f>
        <v>综实1</v>
      </c>
      <c r="I30" s="73" t="str">
        <f ca="1">OFFSET(总课程表0!I$3,ROW()*2-6,)</f>
        <v>化学</v>
      </c>
      <c r="J30" s="64" t="str">
        <f ca="1">OFFSET(总课程表0!J$3,ROW()*2-6,)</f>
        <v>数学</v>
      </c>
      <c r="K30" s="65" t="str">
        <f ca="1">OFFSET(总课程表0!K$3,ROW()*2-6,)</f>
        <v>物理</v>
      </c>
      <c r="L30" s="65" t="str">
        <f ca="1">OFFSET(总课程表0!L$3,ROW()*2-6,)</f>
        <v>外语</v>
      </c>
      <c r="M30" s="66" t="str">
        <f ca="1">OFFSET(总课程表0!M$3,ROW()*2-6,)</f>
        <v>地校2</v>
      </c>
      <c r="N30" s="64" t="str">
        <f ca="1">OFFSET(总课程表0!N$3,ROW()*2-6,)</f>
        <v>体育</v>
      </c>
      <c r="O30" s="65" t="str">
        <f ca="1">OFFSET(总课程表0!O$3,ROW()*2-6,)</f>
        <v>化学</v>
      </c>
      <c r="P30" s="65" t="str">
        <f ca="1">OFFSET(总课程表0!P$3,ROW()*2-6,)</f>
        <v>语文</v>
      </c>
      <c r="Q30" s="73" t="str">
        <f ca="1">OFFSET(总课程表0!Q$3,ROW()*2-6,)</f>
        <v>历史</v>
      </c>
      <c r="R30" s="64" t="str">
        <f ca="1">OFFSET(总课程表0!R$3,ROW()*2-6,)</f>
        <v>数学</v>
      </c>
      <c r="S30" s="65" t="str">
        <f ca="1">OFFSET(总课程表0!S$3,ROW()*2-6,)</f>
        <v>语文</v>
      </c>
      <c r="T30" s="65" t="str">
        <f ca="1">OFFSET(总课程表0!T$3,ROW()*2-6,)</f>
        <v>音乐</v>
      </c>
      <c r="U30" s="66" t="str">
        <f ca="1">OFFSET(总课程表0!U$3,ROW()*2-6,)</f>
        <v>综实2</v>
      </c>
      <c r="V30" s="64" t="str">
        <f ca="1">OFFSET(总课程表0!V$3,ROW()*2-6,)</f>
        <v>物理</v>
      </c>
      <c r="W30" s="65" t="str">
        <f ca="1">OFFSET(总课程表0!W$3,ROW()*2-6,)</f>
        <v>班会</v>
      </c>
      <c r="X30" s="65" t="str">
        <f ca="1">OFFSET(总课程表0!X$3,ROW()*2-6,)</f>
        <v>外语</v>
      </c>
      <c r="Y30" s="73" t="str">
        <f ca="1">OFFSET(总课程表0!Y$3,ROW()*2-6,)</f>
        <v>活动</v>
      </c>
      <c r="Z30" s="64" t="str">
        <f ca="1">OFFSET(总课程表0!Z$3,ROW()*2-6,)</f>
        <v>物理</v>
      </c>
      <c r="AA30" s="65" t="str">
        <f ca="1">OFFSET(总课程表0!AA$3,ROW()*2-6,)</f>
        <v>数学</v>
      </c>
      <c r="AB30" s="65" t="str">
        <f ca="1">OFFSET(总课程表0!AB$3,ROW()*2-6,)</f>
        <v>语文</v>
      </c>
      <c r="AC30" s="66" t="str">
        <f ca="1">OFFSET(总课程表0!AC$3,ROW()*2-6,)</f>
        <v>美术</v>
      </c>
      <c r="AD30" s="64" t="str">
        <f ca="1">OFFSET(总课程表0!AD$3,ROW()*2-6,)</f>
        <v>政治</v>
      </c>
      <c r="AE30" s="65" t="str">
        <f ca="1">OFFSET(总课程表0!AE$3,ROW()*2-6,)</f>
        <v>化学</v>
      </c>
      <c r="AF30" s="65" t="str">
        <f ca="1">OFFSET(总课程表0!AF$3,ROW()*2-6,)</f>
        <v>外语</v>
      </c>
      <c r="AG30" s="73" t="str">
        <f ca="1">OFFSET(总课程表0!AG$3,ROW()*2-6,)</f>
        <v>活动</v>
      </c>
      <c r="AH30" s="64" t="str">
        <f ca="1">OFFSET(总课程表0!AH$3,ROW()*2-6,)</f>
        <v>数学</v>
      </c>
      <c r="AI30" s="65" t="str">
        <f ca="1">OFFSET(总课程表0!AI$3,ROW()*2-6,)</f>
        <v>语文</v>
      </c>
      <c r="AJ30" s="65" t="str">
        <f ca="1">OFFSET(总课程表0!AJ$3,ROW()*2-6,)</f>
        <v>外语</v>
      </c>
      <c r="AK30" s="66" t="str">
        <f ca="1">OFFSET(总课程表0!AK$3,ROW()*2-6,)</f>
        <v>化学</v>
      </c>
      <c r="AL30" s="64" t="str">
        <f ca="1">OFFSET(总课程表0!AL$3,ROW()*2-6,)</f>
        <v>历史</v>
      </c>
      <c r="AM30" s="65" t="str">
        <f ca="1">OFFSET(总课程表0!AM$3,ROW()*2-6,)</f>
        <v>体育</v>
      </c>
      <c r="AN30" s="65" t="str">
        <f ca="1">OFFSET(总课程表0!AN$3,ROW()*2-6,)</f>
        <v>政治</v>
      </c>
      <c r="AO30" s="73" t="str">
        <f ca="1">OFFSET(总课程表0!AO$3,ROW()*2-6,)</f>
        <v>自习</v>
      </c>
      <c r="AW30" s="16"/>
    </row>
    <row r="31" spans="1:49" ht="20.149999999999999" customHeight="1" x14ac:dyDescent="0.15">
      <c r="A31" s="69" t="str">
        <f ca="1">OFFSET(总课程表0!A$3,ROW()*2-6,)</f>
        <v>九9</v>
      </c>
      <c r="B31" s="64" t="str">
        <f ca="1">OFFSET(总课程表0!B$3,ROW()*2-6,)</f>
        <v>综实2</v>
      </c>
      <c r="C31" s="65" t="str">
        <f ca="1">OFFSET(总课程表0!C$3,ROW()*2-6,)</f>
        <v>外语</v>
      </c>
      <c r="D31" s="65" t="str">
        <f ca="1">OFFSET(总课程表0!D$3,ROW()*2-6,)</f>
        <v>政治</v>
      </c>
      <c r="E31" s="66" t="str">
        <f ca="1">OFFSET(总课程表0!E$3,ROW()*2-6,)</f>
        <v>数学</v>
      </c>
      <c r="F31" s="64" t="str">
        <f ca="1">OFFSET(总课程表0!F$3,ROW()*2-6,)</f>
        <v>语文</v>
      </c>
      <c r="G31" s="65" t="str">
        <f ca="1">OFFSET(总课程表0!G$3,ROW()*2-6,)</f>
        <v>物理</v>
      </c>
      <c r="H31" s="65" t="str">
        <f ca="1">OFFSET(总课程表0!H$3,ROW()*2-6,)</f>
        <v>体育</v>
      </c>
      <c r="I31" s="73" t="str">
        <f ca="1">OFFSET(总课程表0!I$3,ROW()*2-6,)</f>
        <v>自习</v>
      </c>
      <c r="J31" s="64" t="str">
        <f ca="1">OFFSET(总课程表0!J$3,ROW()*2-6,)</f>
        <v>外语</v>
      </c>
      <c r="K31" s="65" t="str">
        <f ca="1">OFFSET(总课程表0!K$3,ROW()*2-6,)</f>
        <v>化学</v>
      </c>
      <c r="L31" s="65" t="str">
        <f ca="1">OFFSET(总课程表0!L$3,ROW()*2-6,)</f>
        <v>语文</v>
      </c>
      <c r="M31" s="66" t="str">
        <f ca="1">OFFSET(总课程表0!M$3,ROW()*2-6,)</f>
        <v>数学</v>
      </c>
      <c r="N31" s="64" t="str">
        <f ca="1">OFFSET(总课程表0!N$3,ROW()*2-6,)</f>
        <v>物理</v>
      </c>
      <c r="O31" s="65" t="str">
        <f ca="1">OFFSET(总课程表0!O$3,ROW()*2-6,)</f>
        <v>政治</v>
      </c>
      <c r="P31" s="65" t="str">
        <f ca="1">OFFSET(总课程表0!P$3,ROW()*2-6,)</f>
        <v>体育</v>
      </c>
      <c r="Q31" s="73" t="str">
        <f ca="1">OFFSET(总课程表0!Q$3,ROW()*2-6,)</f>
        <v>化学</v>
      </c>
      <c r="R31" s="64" t="str">
        <f ca="1">OFFSET(总课程表0!R$3,ROW()*2-6,)</f>
        <v>语文</v>
      </c>
      <c r="S31" s="65" t="str">
        <f ca="1">OFFSET(总课程表0!S$3,ROW()*2-6,)</f>
        <v>数学</v>
      </c>
      <c r="T31" s="65" t="str">
        <f ca="1">OFFSET(总课程表0!T$3,ROW()*2-6,)</f>
        <v>体育</v>
      </c>
      <c r="U31" s="66" t="str">
        <f ca="1">OFFSET(总课程表0!U$3,ROW()*2-6,)</f>
        <v>地校1</v>
      </c>
      <c r="V31" s="64" t="str">
        <f ca="1">OFFSET(总课程表0!V$3,ROW()*2-6,)</f>
        <v>化学</v>
      </c>
      <c r="W31" s="65" t="str">
        <f ca="1">OFFSET(总课程表0!W$3,ROW()*2-6,)</f>
        <v>班会</v>
      </c>
      <c r="X31" s="65" t="str">
        <f ca="1">OFFSET(总课程表0!X$3,ROW()*2-6,)</f>
        <v>历史</v>
      </c>
      <c r="Y31" s="73" t="str">
        <f ca="1">OFFSET(总课程表0!Y$3,ROW()*2-6,)</f>
        <v>历史</v>
      </c>
      <c r="Z31" s="64" t="str">
        <f ca="1">OFFSET(总课程表0!Z$3,ROW()*2-6,)</f>
        <v>历史</v>
      </c>
      <c r="AA31" s="65" t="str">
        <f ca="1">OFFSET(总课程表0!AA$3,ROW()*2-6,)</f>
        <v>语文</v>
      </c>
      <c r="AB31" s="65" t="str">
        <f ca="1">OFFSET(总课程表0!AB$3,ROW()*2-6,)</f>
        <v>数学</v>
      </c>
      <c r="AC31" s="66" t="str">
        <f ca="1">OFFSET(总课程表0!AC$3,ROW()*2-6,)</f>
        <v>综实1</v>
      </c>
      <c r="AD31" s="64" t="str">
        <f ca="1">OFFSET(总课程表0!AD$3,ROW()*2-6,)</f>
        <v>美术</v>
      </c>
      <c r="AE31" s="65" t="str">
        <f ca="1">OFFSET(总课程表0!AE$3,ROW()*2-6,)</f>
        <v>外语</v>
      </c>
      <c r="AF31" s="65" t="str">
        <f ca="1">OFFSET(总课程表0!AF$3,ROW()*2-6,)</f>
        <v>化学</v>
      </c>
      <c r="AG31" s="73" t="str">
        <f ca="1">OFFSET(总课程表0!AG$3,ROW()*2-6,)</f>
        <v>活动</v>
      </c>
      <c r="AH31" s="64" t="str">
        <f ca="1">OFFSET(总课程表0!AH$3,ROW()*2-6,)</f>
        <v>物理</v>
      </c>
      <c r="AI31" s="65" t="str">
        <f ca="1">OFFSET(总课程表0!AI$3,ROW()*2-6,)</f>
        <v>数学</v>
      </c>
      <c r="AJ31" s="65" t="str">
        <f ca="1">OFFSET(总课程表0!AJ$3,ROW()*2-6,)</f>
        <v>外语</v>
      </c>
      <c r="AK31" s="66" t="str">
        <f ca="1">OFFSET(总课程表0!AK$3,ROW()*2-6,)</f>
        <v>化学</v>
      </c>
      <c r="AL31" s="64" t="str">
        <f ca="1">OFFSET(总课程表0!AL$3,ROW()*2-6,)</f>
        <v>音乐</v>
      </c>
      <c r="AM31" s="65" t="str">
        <f ca="1">OFFSET(总课程表0!AM$3,ROW()*2-6,)</f>
        <v>语文</v>
      </c>
      <c r="AN31" s="65" t="str">
        <f ca="1">OFFSET(总课程表0!AN$3,ROW()*2-6,)</f>
        <v>地校2</v>
      </c>
      <c r="AO31" s="73" t="str">
        <f ca="1">OFFSET(总课程表0!AO$3,ROW()*2-6,)</f>
        <v>活动</v>
      </c>
      <c r="AW31" s="16"/>
    </row>
    <row r="32" spans="1:49" ht="20.149999999999999" customHeight="1" x14ac:dyDescent="0.15">
      <c r="A32" s="69" t="str">
        <f ca="1">OFFSET(总课程表0!A$3,ROW()*2-6,)</f>
        <v>九10</v>
      </c>
      <c r="B32" s="64" t="str">
        <f ca="1">OFFSET(总课程表0!B$3,ROW()*2-6,)</f>
        <v>语文</v>
      </c>
      <c r="C32" s="65" t="str">
        <f ca="1">OFFSET(总课程表0!C$3,ROW()*2-6,)</f>
        <v>数学</v>
      </c>
      <c r="D32" s="65" t="str">
        <f ca="1">OFFSET(总课程表0!D$3,ROW()*2-6,)</f>
        <v>物理</v>
      </c>
      <c r="E32" s="66" t="str">
        <f ca="1">OFFSET(总课程表0!E$3,ROW()*2-6,)</f>
        <v>化学</v>
      </c>
      <c r="F32" s="64" t="str">
        <f ca="1">OFFSET(总课程表0!F$3,ROW()*2-6,)</f>
        <v>政治</v>
      </c>
      <c r="G32" s="65" t="str">
        <f ca="1">OFFSET(总课程表0!G$3,ROW()*2-6,)</f>
        <v>体育</v>
      </c>
      <c r="H32" s="65" t="str">
        <f ca="1">OFFSET(总课程表0!H$3,ROW()*2-6,)</f>
        <v>外语</v>
      </c>
      <c r="I32" s="73" t="str">
        <f ca="1">OFFSET(总课程表0!I$3,ROW()*2-6,)</f>
        <v>自习</v>
      </c>
      <c r="J32" s="64" t="str">
        <f ca="1">OFFSET(总课程表0!J$3,ROW()*2-6,)</f>
        <v>化学</v>
      </c>
      <c r="K32" s="65" t="str">
        <f ca="1">OFFSET(总课程表0!K$3,ROW()*2-6,)</f>
        <v>语文</v>
      </c>
      <c r="L32" s="65" t="str">
        <f ca="1">OFFSET(总课程表0!L$3,ROW()*2-6,)</f>
        <v>数学</v>
      </c>
      <c r="M32" s="66" t="str">
        <f ca="1">OFFSET(总课程表0!M$3,ROW()*2-6,)</f>
        <v>地校2</v>
      </c>
      <c r="N32" s="64" t="str">
        <f ca="1">OFFSET(总课程表0!N$3,ROW()*2-6,)</f>
        <v>综实1</v>
      </c>
      <c r="O32" s="65" t="str">
        <f ca="1">OFFSET(总课程表0!O$3,ROW()*2-6,)</f>
        <v>外语</v>
      </c>
      <c r="P32" s="65" t="str">
        <f ca="1">OFFSET(总课程表0!P$3,ROW()*2-6,)</f>
        <v>历史</v>
      </c>
      <c r="Q32" s="73" t="str">
        <f ca="1">OFFSET(总课程表0!Q$3,ROW()*2-6,)</f>
        <v>活动</v>
      </c>
      <c r="R32" s="64" t="str">
        <f ca="1">OFFSET(总课程表0!R$3,ROW()*2-6,)</f>
        <v>外语</v>
      </c>
      <c r="S32" s="65" t="str">
        <f ca="1">OFFSET(总课程表0!S$3,ROW()*2-6,)</f>
        <v>语文</v>
      </c>
      <c r="T32" s="65" t="str">
        <f ca="1">OFFSET(总课程表0!T$3,ROW()*2-6,)</f>
        <v>物理</v>
      </c>
      <c r="U32" s="66" t="str">
        <f ca="1">OFFSET(总课程表0!U$3,ROW()*2-6,)</f>
        <v>数学</v>
      </c>
      <c r="V32" s="64" t="str">
        <f ca="1">OFFSET(总课程表0!V$3,ROW()*2-6,)</f>
        <v>体育</v>
      </c>
      <c r="W32" s="65" t="str">
        <f ca="1">OFFSET(总课程表0!W$3,ROW()*2-6,)</f>
        <v>班会</v>
      </c>
      <c r="X32" s="65" t="str">
        <f ca="1">OFFSET(总课程表0!X$3,ROW()*2-6,)</f>
        <v>综实2</v>
      </c>
      <c r="Y32" s="73" t="str">
        <f ca="1">OFFSET(总课程表0!Y$3,ROW()*2-6,)</f>
        <v>化学</v>
      </c>
      <c r="Z32" s="64" t="str">
        <f ca="1">OFFSET(总课程表0!Z$3,ROW()*2-6,)</f>
        <v>数学</v>
      </c>
      <c r="AA32" s="65" t="str">
        <f ca="1">OFFSET(总课程表0!AA$3,ROW()*2-6,)</f>
        <v>外语</v>
      </c>
      <c r="AB32" s="65" t="str">
        <f ca="1">OFFSET(总课程表0!AB$3,ROW()*2-6,)</f>
        <v>语文</v>
      </c>
      <c r="AC32" s="66" t="str">
        <f ca="1">OFFSET(总课程表0!AC$3,ROW()*2-6,)</f>
        <v>历史</v>
      </c>
      <c r="AD32" s="64" t="str">
        <f ca="1">OFFSET(总课程表0!AD$3,ROW()*2-6,)</f>
        <v>化学</v>
      </c>
      <c r="AE32" s="65" t="str">
        <f ca="1">OFFSET(总课程表0!AE$3,ROW()*2-6,)</f>
        <v>美术</v>
      </c>
      <c r="AF32" s="65" t="str">
        <f ca="1">OFFSET(总课程表0!AF$3,ROW()*2-6,)</f>
        <v>音乐</v>
      </c>
      <c r="AG32" s="73" t="str">
        <f ca="1">OFFSET(总课程表0!AG$3,ROW()*2-6,)</f>
        <v>活动</v>
      </c>
      <c r="AH32" s="64" t="str">
        <f ca="1">OFFSET(总课程表0!AH$3,ROW()*2-6,)</f>
        <v>语文</v>
      </c>
      <c r="AI32" s="65" t="str">
        <f ca="1">OFFSET(总课程表0!AI$3,ROW()*2-6,)</f>
        <v>化学</v>
      </c>
      <c r="AJ32" s="65" t="str">
        <f ca="1">OFFSET(总课程表0!AJ$3,ROW()*2-6,)</f>
        <v>物理</v>
      </c>
      <c r="AK32" s="66" t="str">
        <f ca="1">OFFSET(总课程表0!AK$3,ROW()*2-6,)</f>
        <v>地校1</v>
      </c>
      <c r="AL32" s="64" t="str">
        <f ca="1">OFFSET(总课程表0!AL$3,ROW()*2-6,)</f>
        <v>数学</v>
      </c>
      <c r="AM32" s="65" t="str">
        <f ca="1">OFFSET(总课程表0!AM$3,ROW()*2-6,)</f>
        <v>政治</v>
      </c>
      <c r="AN32" s="65" t="str">
        <f ca="1">OFFSET(总课程表0!AN$3,ROW()*2-6,)</f>
        <v>体育</v>
      </c>
      <c r="AO32" s="73" t="str">
        <f ca="1">OFFSET(总课程表0!AO$3,ROW()*2-6,)</f>
        <v>历史</v>
      </c>
      <c r="AW32" s="16"/>
    </row>
    <row r="33" spans="1:49" ht="20.149999999999999" customHeight="1" x14ac:dyDescent="0.15">
      <c r="A33" s="70" t="str">
        <f ca="1">OFFSET(总课程表0!A$3,ROW()*2-6,)</f>
        <v>九11</v>
      </c>
      <c r="B33" s="64" t="str">
        <f ca="1">OFFSET(总课程表0!B$3,ROW()*2-6,)</f>
        <v>外语</v>
      </c>
      <c r="C33" s="65" t="str">
        <f ca="1">OFFSET(总课程表0!C$3,ROW()*2-6,)</f>
        <v>物理</v>
      </c>
      <c r="D33" s="65" t="str">
        <f ca="1">OFFSET(总课程表0!D$3,ROW()*2-6,)</f>
        <v>语文</v>
      </c>
      <c r="E33" s="66" t="str">
        <f ca="1">OFFSET(总课程表0!E$3,ROW()*2-6,)</f>
        <v>数学</v>
      </c>
      <c r="F33" s="64" t="str">
        <f ca="1">OFFSET(总课程表0!F$3,ROW()*2-6,)</f>
        <v>化学</v>
      </c>
      <c r="G33" s="65" t="str">
        <f ca="1">OFFSET(总课程表0!G$3,ROW()*2-6,)</f>
        <v>政治</v>
      </c>
      <c r="H33" s="65" t="str">
        <f ca="1">OFFSET(总课程表0!H$3,ROW()*2-6,)</f>
        <v>体育</v>
      </c>
      <c r="I33" s="73" t="str">
        <f ca="1">OFFSET(总课程表0!I$3,ROW()*2-6,)</f>
        <v>化学</v>
      </c>
      <c r="J33" s="64" t="str">
        <f ca="1">OFFSET(总课程表0!J$3,ROW()*2-6,)</f>
        <v>语文</v>
      </c>
      <c r="K33" s="65" t="str">
        <f ca="1">OFFSET(总课程表0!K$3,ROW()*2-6,)</f>
        <v>数学</v>
      </c>
      <c r="L33" s="65" t="str">
        <f ca="1">OFFSET(总课程表0!L$3,ROW()*2-6,)</f>
        <v>化学</v>
      </c>
      <c r="M33" s="66" t="str">
        <f ca="1">OFFSET(总课程表0!M$3,ROW()*2-6,)</f>
        <v>物理</v>
      </c>
      <c r="N33" s="64" t="str">
        <f ca="1">OFFSET(总课程表0!N$3,ROW()*2-6,)</f>
        <v>音乐</v>
      </c>
      <c r="O33" s="65" t="str">
        <f ca="1">OFFSET(总课程表0!O$3,ROW()*2-6,)</f>
        <v>外语</v>
      </c>
      <c r="P33" s="65" t="str">
        <f ca="1">OFFSET(总课程表0!P$3,ROW()*2-6,)</f>
        <v>体育</v>
      </c>
      <c r="Q33" s="73" t="str">
        <f ca="1">OFFSET(总课程表0!Q$3,ROW()*2-6,)</f>
        <v>历史</v>
      </c>
      <c r="R33" s="64" t="str">
        <f ca="1">OFFSET(总课程表0!R$3,ROW()*2-6,)</f>
        <v>化学</v>
      </c>
      <c r="S33" s="65" t="str">
        <f ca="1">OFFSET(总课程表0!S$3,ROW()*2-6,)</f>
        <v>数学</v>
      </c>
      <c r="T33" s="65" t="str">
        <f ca="1">OFFSET(总课程表0!T$3,ROW()*2-6,)</f>
        <v>外语</v>
      </c>
      <c r="U33" s="66" t="str">
        <f ca="1">OFFSET(总课程表0!U$3,ROW()*2-6,)</f>
        <v>语文</v>
      </c>
      <c r="V33" s="64" t="str">
        <f ca="1">OFFSET(总课程表0!V$3,ROW()*2-6,)</f>
        <v>历史</v>
      </c>
      <c r="W33" s="65" t="str">
        <f ca="1">OFFSET(总课程表0!W$3,ROW()*2-6,)</f>
        <v>班会</v>
      </c>
      <c r="X33" s="65" t="str">
        <f ca="1">OFFSET(总课程表0!X$3,ROW()*2-6,)</f>
        <v>地校2</v>
      </c>
      <c r="Y33" s="73" t="str">
        <f ca="1">OFFSET(总课程表0!Y$3,ROW()*2-6,)</f>
        <v>活动</v>
      </c>
      <c r="Z33" s="64" t="str">
        <f ca="1">OFFSET(总课程表0!Z$3,ROW()*2-6,)</f>
        <v>物理</v>
      </c>
      <c r="AA33" s="65" t="str">
        <f ca="1">OFFSET(总课程表0!AA$3,ROW()*2-6,)</f>
        <v>语文</v>
      </c>
      <c r="AB33" s="65" t="str">
        <f ca="1">OFFSET(总课程表0!AB$3,ROW()*2-6,)</f>
        <v>数学</v>
      </c>
      <c r="AC33" s="66" t="str">
        <f ca="1">OFFSET(总课程表0!AC$3,ROW()*2-6,)</f>
        <v>地校1</v>
      </c>
      <c r="AD33" s="64" t="str">
        <f ca="1">OFFSET(总课程表0!AD$3,ROW()*2-6,)</f>
        <v>政治</v>
      </c>
      <c r="AE33" s="65" t="str">
        <f ca="1">OFFSET(总课程表0!AE$3,ROW()*2-6,)</f>
        <v>历史</v>
      </c>
      <c r="AF33" s="65" t="str">
        <f ca="1">OFFSET(总课程表0!AF$3,ROW()*2-6,)</f>
        <v>综实2</v>
      </c>
      <c r="AG33" s="73" t="str">
        <f ca="1">OFFSET(总课程表0!AG$3,ROW()*2-6,)</f>
        <v>活动</v>
      </c>
      <c r="AH33" s="64" t="str">
        <f ca="1">OFFSET(总课程表0!AH$3,ROW()*2-6,)</f>
        <v>化学</v>
      </c>
      <c r="AI33" s="65" t="str">
        <f ca="1">OFFSET(总课程表0!AI$3,ROW()*2-6,)</f>
        <v>外语</v>
      </c>
      <c r="AJ33" s="65" t="str">
        <f ca="1">OFFSET(总课程表0!AJ$3,ROW()*2-6,)</f>
        <v>数学</v>
      </c>
      <c r="AK33" s="66" t="str">
        <f ca="1">OFFSET(总课程表0!AK$3,ROW()*2-6,)</f>
        <v>综实1</v>
      </c>
      <c r="AL33" s="64" t="str">
        <f ca="1">OFFSET(总课程表0!AL$3,ROW()*2-6,)</f>
        <v>体育</v>
      </c>
      <c r="AM33" s="65" t="str">
        <f ca="1">OFFSET(总课程表0!AM$3,ROW()*2-6,)</f>
        <v>美术</v>
      </c>
      <c r="AN33" s="65" t="str">
        <f ca="1">OFFSET(总课程表0!AN$3,ROW()*2-6,)</f>
        <v>语文</v>
      </c>
      <c r="AO33" s="73" t="str">
        <f ca="1">OFFSET(总课程表0!AO$3,ROW()*2-6,)</f>
        <v>自习</v>
      </c>
      <c r="AW33" s="16"/>
    </row>
    <row r="34" spans="1:49" ht="15.75" x14ac:dyDescent="0.15">
      <c r="A34" s="71"/>
      <c r="B34" s="17"/>
      <c r="D34" s="17"/>
      <c r="E34" s="17"/>
    </row>
    <row r="35" spans="1:49" ht="15.75" x14ac:dyDescent="0.15">
      <c r="A35" s="72"/>
      <c r="B35" s="17"/>
      <c r="D35" s="17"/>
      <c r="E35" s="17"/>
    </row>
    <row r="36" spans="1:49" ht="11.15" x14ac:dyDescent="0.15"/>
    <row r="37" spans="1:49" ht="11.15" x14ac:dyDescent="0.15"/>
    <row r="38" spans="1:49" ht="11.15" x14ac:dyDescent="0.15"/>
  </sheetData>
  <mergeCells count="15">
    <mergeCell ref="B1:I1"/>
    <mergeCell ref="J1:Q1"/>
    <mergeCell ref="R1:Y1"/>
    <mergeCell ref="Z1:AG1"/>
    <mergeCell ref="AH1:AO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</mergeCells>
  <phoneticPr fontId="28" type="noConversion"/>
  <conditionalFormatting sqref="AR4:AR33">
    <cfRule type="expression" dxfId="21" priority="4">
      <formula>SUM(IF(B4:I4=#REF!,0,1))&lt;&gt;0</formula>
    </cfRule>
  </conditionalFormatting>
  <conditionalFormatting sqref="AS4:AS33">
    <cfRule type="expression" dxfId="20" priority="3">
      <formula>SUM(IF(J4:Q4=#REF!,0,1))&lt;&gt;0</formula>
    </cfRule>
  </conditionalFormatting>
  <conditionalFormatting sqref="AT4:AT33">
    <cfRule type="expression" dxfId="19" priority="7">
      <formula>SUM(IF(R4:Y4=#REF!,0,1))&lt;&gt;0</formula>
    </cfRule>
  </conditionalFormatting>
  <conditionalFormatting sqref="AU4:AU33">
    <cfRule type="expression" dxfId="18" priority="2">
      <formula>SUM(IF(Z4:AG4=#REF!,0,1))&lt;&gt;0</formula>
    </cfRule>
  </conditionalFormatting>
  <conditionalFormatting sqref="AV4:AV33">
    <cfRule type="expression" dxfId="17" priority="1">
      <formula>SUM(IF(AH4:AO4=#REF!,0,1))&lt;&gt;0</formula>
    </cfRule>
  </conditionalFormatting>
  <conditionalFormatting sqref="B4:AO33">
    <cfRule type="expression" dxfId="16" priority="5">
      <formula>B4&lt;&gt;#REF!</formula>
    </cfRule>
  </conditionalFormatting>
  <printOptions horizontalCentered="1" verticalCentered="1"/>
  <pageMargins left="0" right="0" top="0.39370078740157499" bottom="0.39370078740157499" header="0" footer="0"/>
  <pageSetup paperSize="9" scale="63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</sheetPr>
  <dimension ref="A1:AV143"/>
  <sheetViews>
    <sheetView showGridLines="0" topLeftCell="A106" workbookViewId="0">
      <selection activeCell="J120" sqref="J120"/>
    </sheetView>
  </sheetViews>
  <sheetFormatPr defaultColWidth="9" defaultRowHeight="11.3" customHeight="1" zeroHeight="1" x14ac:dyDescent="0.15"/>
  <cols>
    <col min="1" max="1" width="6.109375" style="16" customWidth="1"/>
    <col min="2" max="2" width="4.44140625" style="33" customWidth="1"/>
    <col min="3" max="41" width="4.44140625" style="16" customWidth="1"/>
    <col min="42" max="42" width="4.21875" style="34" customWidth="1"/>
    <col min="43" max="43" width="11.77734375" style="35" customWidth="1"/>
    <col min="44" max="45" width="9" style="35" customWidth="1"/>
    <col min="46" max="49" width="9" style="16" customWidth="1"/>
    <col min="50" max="16384" width="9" style="16"/>
  </cols>
  <sheetData>
    <row r="1" spans="1:48" ht="11.15" x14ac:dyDescent="0.15">
      <c r="A1" s="36" t="s">
        <v>173</v>
      </c>
      <c r="B1" s="183" t="s">
        <v>180</v>
      </c>
      <c r="C1" s="180"/>
      <c r="D1" s="180"/>
      <c r="E1" s="180"/>
      <c r="F1" s="180"/>
      <c r="G1" s="180"/>
      <c r="H1" s="181"/>
      <c r="I1" s="182"/>
      <c r="J1" s="183" t="s">
        <v>181</v>
      </c>
      <c r="K1" s="180"/>
      <c r="L1" s="180"/>
      <c r="M1" s="180"/>
      <c r="N1" s="180"/>
      <c r="O1" s="180"/>
      <c r="P1" s="181"/>
      <c r="Q1" s="182"/>
      <c r="R1" s="183" t="s">
        <v>182</v>
      </c>
      <c r="S1" s="180"/>
      <c r="T1" s="180"/>
      <c r="U1" s="180"/>
      <c r="V1" s="180"/>
      <c r="W1" s="180"/>
      <c r="X1" s="181"/>
      <c r="Y1" s="182"/>
      <c r="Z1" s="179" t="s">
        <v>183</v>
      </c>
      <c r="AA1" s="180"/>
      <c r="AB1" s="180"/>
      <c r="AC1" s="180"/>
      <c r="AD1" s="180"/>
      <c r="AE1" s="180"/>
      <c r="AF1" s="181"/>
      <c r="AG1" s="181"/>
      <c r="AH1" s="183" t="s">
        <v>184</v>
      </c>
      <c r="AI1" s="180"/>
      <c r="AJ1" s="180"/>
      <c r="AK1" s="180"/>
      <c r="AL1" s="180"/>
      <c r="AM1" s="180"/>
      <c r="AN1" s="181"/>
      <c r="AO1" s="182"/>
    </row>
    <row r="2" spans="1:48" ht="13.6" customHeight="1" x14ac:dyDescent="0.15">
      <c r="A2" s="37" t="s">
        <v>174</v>
      </c>
      <c r="B2" s="184" t="s">
        <v>175</v>
      </c>
      <c r="C2" s="185"/>
      <c r="D2" s="185"/>
      <c r="E2" s="186"/>
      <c r="F2" s="175" t="s">
        <v>176</v>
      </c>
      <c r="G2" s="175"/>
      <c r="H2" s="175"/>
      <c r="I2" s="176"/>
      <c r="J2" s="184" t="s">
        <v>175</v>
      </c>
      <c r="K2" s="185"/>
      <c r="L2" s="185"/>
      <c r="M2" s="186"/>
      <c r="N2" s="175" t="s">
        <v>176</v>
      </c>
      <c r="O2" s="175"/>
      <c r="P2" s="175"/>
      <c r="Q2" s="176"/>
      <c r="R2" s="184" t="s">
        <v>175</v>
      </c>
      <c r="S2" s="185"/>
      <c r="T2" s="185"/>
      <c r="U2" s="186"/>
      <c r="V2" s="175" t="s">
        <v>176</v>
      </c>
      <c r="W2" s="175"/>
      <c r="X2" s="175"/>
      <c r="Y2" s="176"/>
      <c r="Z2" s="184" t="s">
        <v>175</v>
      </c>
      <c r="AA2" s="185"/>
      <c r="AB2" s="185"/>
      <c r="AC2" s="186"/>
      <c r="AD2" s="187" t="s">
        <v>176</v>
      </c>
      <c r="AE2" s="185"/>
      <c r="AF2" s="185"/>
      <c r="AG2" s="188"/>
      <c r="AH2" s="175" t="s">
        <v>175</v>
      </c>
      <c r="AI2" s="175"/>
      <c r="AJ2" s="175"/>
      <c r="AK2" s="178"/>
      <c r="AL2" s="175" t="s">
        <v>176</v>
      </c>
      <c r="AM2" s="175"/>
      <c r="AN2" s="175"/>
      <c r="AO2" s="176"/>
    </row>
    <row r="3" spans="1:48" ht="11.15" x14ac:dyDescent="0.15">
      <c r="A3" s="38" t="s">
        <v>32</v>
      </c>
      <c r="B3" s="39">
        <v>1</v>
      </c>
      <c r="C3" s="40">
        <v>2</v>
      </c>
      <c r="D3" s="40">
        <v>3</v>
      </c>
      <c r="E3" s="41">
        <v>4</v>
      </c>
      <c r="F3" s="39">
        <v>5</v>
      </c>
      <c r="G3" s="40">
        <v>6</v>
      </c>
      <c r="H3" s="42">
        <v>7</v>
      </c>
      <c r="I3" s="52">
        <v>8</v>
      </c>
      <c r="J3" s="39">
        <v>1</v>
      </c>
      <c r="K3" s="40">
        <v>2</v>
      </c>
      <c r="L3" s="40">
        <v>3</v>
      </c>
      <c r="M3" s="41">
        <v>4</v>
      </c>
      <c r="N3" s="39">
        <v>5</v>
      </c>
      <c r="O3" s="40">
        <v>6</v>
      </c>
      <c r="P3" s="42">
        <v>7</v>
      </c>
      <c r="Q3" s="52">
        <v>8</v>
      </c>
      <c r="R3" s="39">
        <v>1</v>
      </c>
      <c r="S3" s="40">
        <v>2</v>
      </c>
      <c r="T3" s="40">
        <v>3</v>
      </c>
      <c r="U3" s="41">
        <v>4</v>
      </c>
      <c r="V3" s="39">
        <v>5</v>
      </c>
      <c r="W3" s="40">
        <v>6</v>
      </c>
      <c r="X3" s="42">
        <v>7</v>
      </c>
      <c r="Y3" s="52">
        <v>8</v>
      </c>
      <c r="Z3" s="39">
        <v>1</v>
      </c>
      <c r="AA3" s="40">
        <v>2</v>
      </c>
      <c r="AB3" s="40">
        <v>3</v>
      </c>
      <c r="AC3" s="41">
        <v>4</v>
      </c>
      <c r="AD3" s="39">
        <v>5</v>
      </c>
      <c r="AE3" s="40">
        <v>6</v>
      </c>
      <c r="AF3" s="42">
        <v>7</v>
      </c>
      <c r="AG3" s="52">
        <v>8</v>
      </c>
      <c r="AH3" s="39">
        <v>1</v>
      </c>
      <c r="AI3" s="40">
        <v>2</v>
      </c>
      <c r="AJ3" s="40">
        <v>3</v>
      </c>
      <c r="AK3" s="41">
        <v>4</v>
      </c>
      <c r="AL3" s="39">
        <v>5</v>
      </c>
      <c r="AM3" s="40">
        <v>6</v>
      </c>
      <c r="AN3" s="42">
        <v>7</v>
      </c>
      <c r="AO3" s="52">
        <v>8</v>
      </c>
      <c r="AT3" s="35"/>
      <c r="AU3" s="35"/>
      <c r="AV3" s="35"/>
    </row>
    <row r="4" spans="1:48" ht="22.6" customHeight="1" x14ac:dyDescent="0.15">
      <c r="A4" s="20" t="str">
        <f>教师安排!AI2</f>
        <v>包丽芬</v>
      </c>
      <c r="B4" s="43" t="str">
        <f ca="1">IFERROR(INDEX(总课程表0!B:B,MATCH($A4,总课程表0!B:B,0)-1)&amp;CHAR(10)&amp;INDEX(总课程表0!$A:$A,MATCH($A4,总课程表0!B:B,0)-1),"")</f>
        <v/>
      </c>
      <c r="C4" s="44" t="str">
        <f>IFERROR(INDEX(总课程表0!C:C,MATCH($A4,总课程表0!C:C,0)-1)&amp;CHAR(10)&amp;INDEX(总课程表0!$A:$A,MATCH($A4,总课程表0!C:C,0)-1),"")</f>
        <v>语文
七2</v>
      </c>
      <c r="D4" s="44" t="str">
        <f>IFERROR(INDEX(总课程表0!D:D,MATCH($A4,总课程表0!D:D,0)-1)&amp;CHAR(10)&amp;INDEX(总课程表0!$A:$A,MATCH($A4,总课程表0!D:D,0)-1),"")</f>
        <v/>
      </c>
      <c r="E4" s="45" t="str">
        <f>IFERROR(INDEX(总课程表0!E:E,MATCH($A4,总课程表0!E:E,0)-1)&amp;CHAR(10)&amp;INDEX(总课程表0!$A:$A,MATCH($A4,总课程表0!E:E,0)-1),"")</f>
        <v>语文
七1</v>
      </c>
      <c r="F4" s="46" t="str">
        <f>IFERROR(INDEX(总课程表0!F:F,MATCH($A4,总课程表0!F:F,0)-1)&amp;CHAR(10)&amp;INDEX(总课程表0!$A:$A,MATCH($A4,总课程表0!F:F,0)-1),"")</f>
        <v/>
      </c>
      <c r="G4" s="44" t="str">
        <f>IFERROR(INDEX(总课程表0!G:G,MATCH($A4,总课程表0!G:G,0)-1)&amp;CHAR(10)&amp;INDEX(总课程表0!$A:$A,MATCH($A4,总课程表0!G:G,0)-1),"")</f>
        <v/>
      </c>
      <c r="H4" s="47" t="str">
        <f>IFERROR(INDEX(总课程表0!H:H,MATCH($A4,总课程表0!H:H,0)-1)&amp;CHAR(10)&amp;INDEX(总课程表0!$A:$A,MATCH($A4,总课程表0!H:H,0)-1),"")</f>
        <v/>
      </c>
      <c r="I4" s="53" t="str">
        <f>IFERROR(INDEX(总课程表0!I:I,MATCH($A4,总课程表0!I:I,0)-1)&amp;CHAR(10)&amp;INDEX(总课程表0!$A:$A,MATCH($A4,总课程表0!I:I,0)-1),"")</f>
        <v/>
      </c>
      <c r="J4" s="46" t="str">
        <f ca="1">IFERROR(INDEX(总课程表0!J:J,MATCH($A4,总课程表0!J:J,0)-1)&amp;CHAR(10)&amp;INDEX(总课程表0!$A:$A,MATCH($A4,总课程表0!J:J,0)-1),"")</f>
        <v>语文
七1</v>
      </c>
      <c r="K4" s="44" t="str">
        <f>IFERROR(INDEX(总课程表0!K:K,MATCH($A4,总课程表0!K:K,0)-1)&amp;CHAR(10)&amp;INDEX(总课程表0!$A:$A,MATCH($A4,总课程表0!K:K,0)-1),"")</f>
        <v>语文
七2</v>
      </c>
      <c r="L4" s="44" t="str">
        <f>IFERROR(INDEX(总课程表0!L:L,MATCH($A4,总课程表0!L:L,0)-1)&amp;CHAR(10)&amp;INDEX(总课程表0!$A:$A,MATCH($A4,总课程表0!L:L,0)-1),"")</f>
        <v/>
      </c>
      <c r="M4" s="45" t="str">
        <f>IFERROR(INDEX(总课程表0!M:M,MATCH($A4,总课程表0!M:M,0)-1)&amp;CHAR(10)&amp;INDEX(总课程表0!$A:$A,MATCH($A4,总课程表0!M:M,0)-1),"")</f>
        <v/>
      </c>
      <c r="N4" s="46" t="str">
        <f>IFERROR(INDEX(总课程表0!N:N,MATCH($A4,总课程表0!N:N,0)-1)&amp;CHAR(10)&amp;INDEX(总课程表0!$A:$A,MATCH($A4,总课程表0!N:N,0)-1),"")</f>
        <v/>
      </c>
      <c r="O4" s="44" t="str">
        <f>IFERROR(INDEX(总课程表0!O:O,MATCH($A4,总课程表0!O:O,0)-1)&amp;CHAR(10)&amp;INDEX(总课程表0!$A:$A,MATCH($A4,总课程表0!O:O,0)-1),"")</f>
        <v/>
      </c>
      <c r="P4" s="47" t="str">
        <f>IFERROR(INDEX(总课程表0!P:P,MATCH($A4,总课程表0!P:P,0)-1)&amp;CHAR(10)&amp;INDEX(总课程表0!$A:$A,MATCH($A4,总课程表0!P:P,0)-1),"")</f>
        <v/>
      </c>
      <c r="Q4" s="53" t="str">
        <f>IFERROR(INDEX(总课程表0!Q:Q,MATCH($A4,总课程表0!Q:Q,0)-1)&amp;CHAR(10)&amp;INDEX(总课程表0!$A:$A,MATCH($A4,总课程表0!Q:Q,0)-1),"")</f>
        <v/>
      </c>
      <c r="R4" s="46" t="str">
        <f ca="1">IFERROR(INDEX(总课程表0!R:R,MATCH($A4,总课程表0!R:R,0)-1)&amp;CHAR(10)&amp;INDEX(总课程表0!$A:$A,MATCH($A4,总课程表0!R:R,0)-1),"")</f>
        <v/>
      </c>
      <c r="S4" s="44" t="str">
        <f>IFERROR(INDEX(总课程表0!S:S,MATCH($A4,总课程表0!S:S,0)-1)&amp;CHAR(10)&amp;INDEX(总课程表0!$A:$A,MATCH($A4,总课程表0!S:S,0)-1),"")</f>
        <v/>
      </c>
      <c r="T4" s="44" t="str">
        <f>IFERROR(INDEX(总课程表0!T:T,MATCH($A4,总课程表0!T:T,0)-1)&amp;CHAR(10)&amp;INDEX(总课程表0!$A:$A,MATCH($A4,总课程表0!T:T,0)-1),"")</f>
        <v>语文
七2</v>
      </c>
      <c r="U4" s="45" t="str">
        <f>IFERROR(INDEX(总课程表0!U:U,MATCH($A4,总课程表0!U:U,0)-1)&amp;CHAR(10)&amp;INDEX(总课程表0!$A:$A,MATCH($A4,总课程表0!U:U,0)-1),"")</f>
        <v/>
      </c>
      <c r="V4" s="46" t="str">
        <f>IFERROR(INDEX(总课程表0!V:V,MATCH($A4,总课程表0!V:V,0)-1)&amp;CHAR(10)&amp;INDEX(总课程表0!$A:$A,MATCH($A4,总课程表0!V:V,0)-1),"")</f>
        <v>语文
七1</v>
      </c>
      <c r="W4" s="44" t="str">
        <f>IFERROR(INDEX(总课程表0!W:W,MATCH($A4,总课程表0!W:W,0)-1)&amp;CHAR(10)&amp;INDEX(总课程表0!$A:$A,MATCH($A4,总课程表0!W:W,0)-1),"")</f>
        <v>班会
七1</v>
      </c>
      <c r="X4" s="47" t="str">
        <f t="array" ref="X4">IFERROR(IF(OR(A4=走班课),"选修",INDEX(总课程表0!X:X,MATCH($A4,总课程表0!X:X,0)-1)&amp;CHAR(10)&amp;INDEX(总课程表0!$A:$A,MATCH($A4,总课程表0!X:X,0)-1)),"")</f>
        <v/>
      </c>
      <c r="Y4" s="55" t="str">
        <f>IFERROR(INDEX(总课程表0!Y:Y,MATCH($A4,总课程表0!Y:Y,0)-1)&amp;CHAR(10)&amp;INDEX(总课程表0!$A:$A,MATCH($A4,总课程表0!Y:Y,0)-1),"")</f>
        <v/>
      </c>
      <c r="Z4" s="46" t="str">
        <f ca="1">IFERROR(INDEX(总课程表0!Z:Z,MATCH($A4,总课程表0!Z:Z,0)-1)&amp;CHAR(10)&amp;INDEX(总课程表0!$A:$A,MATCH($A4,总课程表0!Z:Z,0)-1),"")</f>
        <v/>
      </c>
      <c r="AA4" s="44" t="str">
        <f>IFERROR(INDEX(总课程表0!AA:AA,MATCH($A4,总课程表0!AA:AA,0)-1)&amp;CHAR(10)&amp;INDEX(总课程表0!$A:$A,MATCH($A4,总课程表0!AA:AA,0)-1),"")</f>
        <v>语文
七1</v>
      </c>
      <c r="AB4" s="44" t="str">
        <f>IFERROR(INDEX(总课程表0!AB:AB,MATCH($A4,总课程表0!AB:AB,0)-1)&amp;CHAR(10)&amp;INDEX(总课程表0!$A:$A,MATCH($A4,总课程表0!AB:AB,0)-1),"")</f>
        <v/>
      </c>
      <c r="AC4" s="45" t="str">
        <f>IFERROR(INDEX(总课程表0!AC:AC,MATCH($A4,总课程表0!AC:AC,0)-1)&amp;CHAR(10)&amp;INDEX(总课程表0!$A:$A,MATCH($A4,总课程表0!AC:AC,0)-1),"")</f>
        <v>语文
七2</v>
      </c>
      <c r="AD4" s="46" t="str">
        <f>IFERROR(INDEX(总课程表0!AD:AD,MATCH($A4,总课程表0!AD:AD,0)-1)&amp;CHAR(10)&amp;INDEX(总课程表0!$A:$A,MATCH($A4,总课程表0!AD:AD,0)-1),"")</f>
        <v/>
      </c>
      <c r="AE4" s="44" t="str">
        <f>IFERROR(INDEX(总课程表0!AE:AE,MATCH($A4,总课程表0!AE:AE,0)-1)&amp;CHAR(10)&amp;INDEX(总课程表0!$A:$A,MATCH($A4,总课程表0!AE:AE,0)-1),"")</f>
        <v/>
      </c>
      <c r="AF4" s="47" t="str">
        <f>IFERROR(INDEX(总课程表0!AF:AF,MATCH($A4,总课程表0!AF:AF,0)-1)&amp;CHAR(10)&amp;INDEX(总课程表0!$A:$A,MATCH($A4,总课程表0!AF:AF,0)-1),"")</f>
        <v/>
      </c>
      <c r="AG4" s="53" t="str">
        <f>IFERROR(INDEX(总课程表0!AG:AG,MATCH($A4,总课程表0!AG:AG,0)-1)&amp;CHAR(10)&amp;INDEX(总课程表0!$A:$A,MATCH($A4,总课程表0!AG:AG,0)-1),"")</f>
        <v/>
      </c>
      <c r="AH4" s="46" t="str">
        <f ca="1">IFERROR(INDEX(总课程表0!AH:AH,MATCH($A4,总课程表0!AH:AH,0)-1)&amp;CHAR(10)&amp;INDEX(总课程表0!$A:$A,MATCH($A4,总课程表0!AH:AH,0)-1),"")</f>
        <v/>
      </c>
      <c r="AI4" s="44" t="str">
        <f>IFERROR(INDEX(总课程表0!AI:AI,MATCH($A4,总课程表0!AI:AI,0)-1)&amp;CHAR(10)&amp;INDEX(总课程表0!$A:$A,MATCH($A4,总课程表0!AI:AI,0)-1),"")</f>
        <v>语文
七1</v>
      </c>
      <c r="AJ4" s="44" t="str">
        <f>IFERROR(INDEX(总课程表0!AJ:AJ,MATCH($A4,总课程表0!AJ:AJ,0)-1)&amp;CHAR(10)&amp;INDEX(总课程表0!$A:$A,MATCH($A4,总课程表0!AJ:AJ,0)-1),"")</f>
        <v/>
      </c>
      <c r="AK4" s="45" t="str">
        <f>IFERROR(INDEX(总课程表0!AK:AK,MATCH($A4,总课程表0!AK:AK,0)-1)&amp;CHAR(10)&amp;INDEX(总课程表0!$A:$A,MATCH($A4,总课程表0!AK:AK,0)-1),"")</f>
        <v/>
      </c>
      <c r="AL4" s="46" t="str">
        <f>IFERROR(INDEX(总课程表0!AL:AL,MATCH($A4,总课程表0!AL:AL,0)-1)&amp;CHAR(10)&amp;INDEX(总课程表0!$A:$A,MATCH($A4,总课程表0!AL:AL,0)-1),"")</f>
        <v/>
      </c>
      <c r="AM4" s="44" t="str">
        <f>IFERROR(INDEX(总课程表0!AM:AM,MATCH($A4,总课程表0!AM:AM,0)-1)&amp;CHAR(10)&amp;INDEX(总课程表0!$A:$A,MATCH($A4,总课程表0!AM:AM,0)-1),"")</f>
        <v>语文
七2</v>
      </c>
      <c r="AN4" s="47" t="str">
        <f>IFERROR(INDEX(总课程表0!AN:AN,MATCH($A4,总课程表0!AN:AN,0)-1)&amp;CHAR(10)&amp;INDEX(总课程表0!$A:$A,MATCH($A4,总课程表0!AN:AN,0)-1),"")</f>
        <v/>
      </c>
      <c r="AO4" s="53" t="str">
        <f>IFERROR(INDEX(总课程表0!AO:AO,MATCH($A4,总课程表0!AO:AO,0)-1)&amp;CHAR(10)&amp;INDEX(总课程表0!$A:$A,MATCH($A4,总课程表0!AO:AO,0)-1),"")</f>
        <v/>
      </c>
      <c r="AR4" s="56"/>
      <c r="AS4" s="56"/>
      <c r="AT4" s="56"/>
      <c r="AU4" s="56"/>
      <c r="AV4" s="56"/>
    </row>
    <row r="5" spans="1:48" ht="22.6" customHeight="1" x14ac:dyDescent="0.15">
      <c r="A5" s="20" t="str">
        <f>教师安排!AI3</f>
        <v>蔡春玲</v>
      </c>
      <c r="B5" s="48" t="str">
        <f ca="1">IFERROR(INDEX(总课程表0!B:B,MATCH($A5,总课程表0!B:B,0)-1)&amp;CHAR(10)&amp;INDEX(总课程表0!$A:$A,MATCH($A5,总课程表0!B:B,0)-1),"")</f>
        <v>数学
八7</v>
      </c>
      <c r="C5" s="49" t="str">
        <f>IFERROR(INDEX(总课程表0!C:C,MATCH($A5,总课程表0!C:C,0)-1)&amp;CHAR(10)&amp;INDEX(总课程表0!$A:$A,MATCH($A5,总课程表0!C:C,0)-1),"")</f>
        <v/>
      </c>
      <c r="D5" s="49" t="str">
        <f>IFERROR(INDEX(总课程表0!D:D,MATCH($A5,总课程表0!D:D,0)-1)&amp;CHAR(10)&amp;INDEX(总课程表0!$A:$A,MATCH($A5,总课程表0!D:D,0)-1),"")</f>
        <v>数学
八6</v>
      </c>
      <c r="E5" s="50" t="str">
        <f>IFERROR(INDEX(总课程表0!E:E,MATCH($A5,总课程表0!E:E,0)-1)&amp;CHAR(10)&amp;INDEX(总课程表0!$A:$A,MATCH($A5,总课程表0!E:E,0)-1),"")</f>
        <v/>
      </c>
      <c r="F5" s="51" t="str">
        <f>IFERROR(INDEX(总课程表0!F:F,MATCH($A5,总课程表0!F:F,0)-1)&amp;CHAR(10)&amp;INDEX(总课程表0!$A:$A,MATCH($A5,总课程表0!F:F,0)-1),"")</f>
        <v/>
      </c>
      <c r="G5" s="49" t="str">
        <f>IFERROR(INDEX(总课程表0!G:G,MATCH($A5,总课程表0!G:G,0)-1)&amp;CHAR(10)&amp;INDEX(总课程表0!$A:$A,MATCH($A5,总课程表0!G:G,0)-1),"")</f>
        <v/>
      </c>
      <c r="H5" s="49" t="str">
        <f>IFERROR(INDEX(总课程表0!H:H,MATCH($A5,总课程表0!H:H,0)-1)&amp;CHAR(10)&amp;INDEX(总课程表0!$A:$A,MATCH($A5,总课程表0!H:H,0)-1),"")</f>
        <v/>
      </c>
      <c r="I5" s="54" t="str">
        <f>IFERROR(INDEX(总课程表0!I:I,MATCH($A5,总课程表0!I:I,0)-1)&amp;CHAR(10)&amp;INDEX(总课程表0!$A:$A,MATCH($A5,总课程表0!I:I,0)-1),"")</f>
        <v/>
      </c>
      <c r="J5" s="51" t="str">
        <f ca="1">IFERROR(INDEX(总课程表0!J:J,MATCH($A5,总课程表0!J:J,0)-1)&amp;CHAR(10)&amp;INDEX(总课程表0!$A:$A,MATCH($A5,总课程表0!J:J,0)-1),"")</f>
        <v>数学
八7</v>
      </c>
      <c r="K5" s="49" t="str">
        <f>IFERROR(INDEX(总课程表0!K:K,MATCH($A5,总课程表0!K:K,0)-1)&amp;CHAR(10)&amp;INDEX(总课程表0!$A:$A,MATCH($A5,总课程表0!K:K,0)-1),"")</f>
        <v/>
      </c>
      <c r="L5" s="49" t="str">
        <f>IFERROR(INDEX(总课程表0!L:L,MATCH($A5,总课程表0!L:L,0)-1)&amp;CHAR(10)&amp;INDEX(总课程表0!$A:$A,MATCH($A5,总课程表0!L:L,0)-1),"")</f>
        <v/>
      </c>
      <c r="M5" s="50" t="str">
        <f>IFERROR(INDEX(总课程表0!M:M,MATCH($A5,总课程表0!M:M,0)-1)&amp;CHAR(10)&amp;INDEX(总课程表0!$A:$A,MATCH($A5,总课程表0!M:M,0)-1),"")</f>
        <v>数学
八6</v>
      </c>
      <c r="N5" s="51" t="str">
        <f>IFERROR(INDEX(总课程表0!N:N,MATCH($A5,总课程表0!N:N,0)-1)&amp;CHAR(10)&amp;INDEX(总课程表0!$A:$A,MATCH($A5,总课程表0!N:N,0)-1),"")</f>
        <v/>
      </c>
      <c r="O5" s="49" t="str">
        <f>IFERROR(INDEX(总课程表0!O:O,MATCH($A5,总课程表0!O:O,0)-1)&amp;CHAR(10)&amp;INDEX(总课程表0!$A:$A,MATCH($A5,总课程表0!O:O,0)-1),"")</f>
        <v/>
      </c>
      <c r="P5" s="49" t="str">
        <f>IFERROR(INDEX(总课程表0!P:P,MATCH($A5,总课程表0!P:P,0)-1)&amp;CHAR(10)&amp;INDEX(总课程表0!$A:$A,MATCH($A5,总课程表0!P:P,0)-1),"")</f>
        <v/>
      </c>
      <c r="Q5" s="54" t="str">
        <f>IFERROR(INDEX(总课程表0!Q:Q,MATCH($A5,总课程表0!Q:Q,0)-1)&amp;CHAR(10)&amp;INDEX(总课程表0!$A:$A,MATCH($A5,总课程表0!Q:Q,0)-1),"")</f>
        <v/>
      </c>
      <c r="R5" s="51" t="str">
        <f ca="1">IFERROR(INDEX(总课程表0!R:R,MATCH($A5,总课程表0!R:R,0)-1)&amp;CHAR(10)&amp;INDEX(总课程表0!$A:$A,MATCH($A5,总课程表0!R:R,0)-1),"")</f>
        <v/>
      </c>
      <c r="S5" s="49" t="str">
        <f>IFERROR(INDEX(总课程表0!S:S,MATCH($A5,总课程表0!S:S,0)-1)&amp;CHAR(10)&amp;INDEX(总课程表0!$A:$A,MATCH($A5,总课程表0!S:S,0)-1),"")</f>
        <v>数学
八6</v>
      </c>
      <c r="T5" s="49" t="str">
        <f>IFERROR(INDEX(总课程表0!T:T,MATCH($A5,总课程表0!T:T,0)-1)&amp;CHAR(10)&amp;INDEX(总课程表0!$A:$A,MATCH($A5,总课程表0!T:T,0)-1),"")</f>
        <v>数学
八7</v>
      </c>
      <c r="U5" s="50" t="str">
        <f>IFERROR(INDEX(总课程表0!U:U,MATCH($A5,总课程表0!U:U,0)-1)&amp;CHAR(10)&amp;INDEX(总课程表0!$A:$A,MATCH($A5,总课程表0!U:U,0)-1),"")</f>
        <v/>
      </c>
      <c r="V5" s="51" t="str">
        <f>IFERROR(INDEX(总课程表0!V:V,MATCH($A5,总课程表0!V:V,0)-1)&amp;CHAR(10)&amp;INDEX(总课程表0!$A:$A,MATCH($A5,总课程表0!V:V,0)-1),"")</f>
        <v/>
      </c>
      <c r="W5" s="49" t="str">
        <f>IFERROR(INDEX(总课程表0!W:W,MATCH($A5,总课程表0!W:W,0)-1)&amp;CHAR(10)&amp;INDEX(总课程表0!$A:$A,MATCH($A5,总课程表0!W:W,0)-1),"")</f>
        <v>班会
八7</v>
      </c>
      <c r="X5" s="49" t="str">
        <f t="array" ref="X5">IFERROR(IF(OR(A5=走班课),"选修",INDEX(总课程表0!X:X,MATCH($A5,总课程表0!X:X,0)-1)&amp;CHAR(10)&amp;INDEX(总课程表0!$A:$A,MATCH($A5,总课程表0!X:X,0)-1)),"")</f>
        <v/>
      </c>
      <c r="Y5" s="54" t="str">
        <f>IFERROR(INDEX(总课程表0!Y:Y,MATCH($A5,总课程表0!Y:Y,0)-1)&amp;CHAR(10)&amp;INDEX(总课程表0!$A:$A,MATCH($A5,总课程表0!Y:Y,0)-1),"")</f>
        <v/>
      </c>
      <c r="Z5" s="51" t="str">
        <f ca="1">IFERROR(INDEX(总课程表0!Z:Z,MATCH($A5,总课程表0!Z:Z,0)-1)&amp;CHAR(10)&amp;INDEX(总课程表0!$A:$A,MATCH($A5,总课程表0!Z:Z,0)-1),"")</f>
        <v>数学
八7</v>
      </c>
      <c r="AA5" s="49" t="str">
        <f>IFERROR(INDEX(总课程表0!AA:AA,MATCH($A5,总课程表0!AA:AA,0)-1)&amp;CHAR(10)&amp;INDEX(总课程表0!$A:$A,MATCH($A5,总课程表0!AA:AA,0)-1),"")</f>
        <v/>
      </c>
      <c r="AB5" s="49" t="str">
        <f>IFERROR(INDEX(总课程表0!AB:AB,MATCH($A5,总课程表0!AB:AB,0)-1)&amp;CHAR(10)&amp;INDEX(总课程表0!$A:$A,MATCH($A5,总课程表0!AB:AB,0)-1),"")</f>
        <v/>
      </c>
      <c r="AC5" s="50" t="str">
        <f>IFERROR(INDEX(总课程表0!AC:AC,MATCH($A5,总课程表0!AC:AC,0)-1)&amp;CHAR(10)&amp;INDEX(总课程表0!$A:$A,MATCH($A5,总课程表0!AC:AC,0)-1),"")</f>
        <v>数学
八6</v>
      </c>
      <c r="AD5" s="51" t="str">
        <f>IFERROR(INDEX(总课程表0!AD:AD,MATCH($A5,总课程表0!AD:AD,0)-1)&amp;CHAR(10)&amp;INDEX(总课程表0!$A:$A,MATCH($A5,总课程表0!AD:AD,0)-1),"")</f>
        <v/>
      </c>
      <c r="AE5" s="49" t="str">
        <f>IFERROR(INDEX(总课程表0!AE:AE,MATCH($A5,总课程表0!AE:AE,0)-1)&amp;CHAR(10)&amp;INDEX(总课程表0!$A:$A,MATCH($A5,总课程表0!AE:AE,0)-1),"")</f>
        <v/>
      </c>
      <c r="AF5" s="49" t="str">
        <f>IFERROR(INDEX(总课程表0!AF:AF,MATCH($A5,总课程表0!AF:AF,0)-1)&amp;CHAR(10)&amp;INDEX(总课程表0!$A:$A,MATCH($A5,总课程表0!AF:AF,0)-1),"")</f>
        <v/>
      </c>
      <c r="AG5" s="54" t="str">
        <f>IFERROR(INDEX(总课程表0!AG:AG,MATCH($A5,总课程表0!AG:AG,0)-1)&amp;CHAR(10)&amp;INDEX(总课程表0!$A:$A,MATCH($A5,总课程表0!AG:AG,0)-1),"")</f>
        <v/>
      </c>
      <c r="AH5" s="51" t="str">
        <f ca="1">IFERROR(INDEX(总课程表0!AH:AH,MATCH($A5,总课程表0!AH:AH,0)-1)&amp;CHAR(10)&amp;INDEX(总课程表0!$A:$A,MATCH($A5,总课程表0!AH:AH,0)-1),"")</f>
        <v>数学
八6</v>
      </c>
      <c r="AI5" s="49" t="str">
        <f>IFERROR(INDEX(总课程表0!AI:AI,MATCH($A5,总课程表0!AI:AI,0)-1)&amp;CHAR(10)&amp;INDEX(总课程表0!$A:$A,MATCH($A5,总课程表0!AI:AI,0)-1),"")</f>
        <v/>
      </c>
      <c r="AJ5" s="49" t="str">
        <f>IFERROR(INDEX(总课程表0!AJ:AJ,MATCH($A5,总课程表0!AJ:AJ,0)-1)&amp;CHAR(10)&amp;INDEX(总课程表0!$A:$A,MATCH($A5,总课程表0!AJ:AJ,0)-1),"")</f>
        <v/>
      </c>
      <c r="AK5" s="50" t="str">
        <f>IFERROR(INDEX(总课程表0!AK:AK,MATCH($A5,总课程表0!AK:AK,0)-1)&amp;CHAR(10)&amp;INDEX(总课程表0!$A:$A,MATCH($A5,总课程表0!AK:AK,0)-1),"")</f>
        <v>数学
八7</v>
      </c>
      <c r="AL5" s="51" t="str">
        <f>IFERROR(INDEX(总课程表0!AL:AL,MATCH($A5,总课程表0!AL:AL,0)-1)&amp;CHAR(10)&amp;INDEX(总课程表0!$A:$A,MATCH($A5,总课程表0!AL:AL,0)-1),"")</f>
        <v/>
      </c>
      <c r="AM5" s="49" t="str">
        <f>IFERROR(INDEX(总课程表0!AM:AM,MATCH($A5,总课程表0!AM:AM,0)-1)&amp;CHAR(10)&amp;INDEX(总课程表0!$A:$A,MATCH($A5,总课程表0!AM:AM,0)-1),"")</f>
        <v/>
      </c>
      <c r="AN5" s="49" t="str">
        <f>IFERROR(INDEX(总课程表0!AN:AN,MATCH($A5,总课程表0!AN:AN,0)-1)&amp;CHAR(10)&amp;INDEX(总课程表0!$A:$A,MATCH($A5,总课程表0!AN:AN,0)-1),"")</f>
        <v/>
      </c>
      <c r="AO5" s="54" t="str">
        <f>IFERROR(INDEX(总课程表0!AO:AO,MATCH($A5,总课程表0!AO:AO,0)-1)&amp;CHAR(10)&amp;INDEX(总课程表0!$A:$A,MATCH($A5,总课程表0!AO:AO,0)-1),"")</f>
        <v/>
      </c>
      <c r="AR5" s="56"/>
      <c r="AS5" s="56"/>
      <c r="AT5" s="56"/>
      <c r="AU5" s="56"/>
      <c r="AV5" s="56"/>
    </row>
    <row r="6" spans="1:48" ht="22.6" customHeight="1" x14ac:dyDescent="0.15">
      <c r="A6" s="20" t="str">
        <f>教师安排!AI4</f>
        <v>曹一美</v>
      </c>
      <c r="B6" s="48" t="str">
        <f ca="1">IFERROR(INDEX(总课程表0!B:B,MATCH($A6,总课程表0!B:B,0)-1)&amp;CHAR(10)&amp;INDEX(总课程表0!$A:$A,MATCH($A6,总课程表0!B:B,0)-1),"")</f>
        <v/>
      </c>
      <c r="C6" s="49" t="str">
        <f>IFERROR(INDEX(总课程表0!C:C,MATCH($A6,总课程表0!C:C,0)-1)&amp;CHAR(10)&amp;INDEX(总课程表0!$A:$A,MATCH($A6,总课程表0!C:C,0)-1),"")</f>
        <v/>
      </c>
      <c r="D6" s="49" t="str">
        <f>IFERROR(INDEX(总课程表0!D:D,MATCH($A6,总课程表0!D:D,0)-1)&amp;CHAR(10)&amp;INDEX(总课程表0!$A:$A,MATCH($A6,总课程表0!D:D,0)-1),"")</f>
        <v/>
      </c>
      <c r="E6" s="50" t="str">
        <f>IFERROR(INDEX(总课程表0!E:E,MATCH($A6,总课程表0!E:E,0)-1)&amp;CHAR(10)&amp;INDEX(总课程表0!$A:$A,MATCH($A6,总课程表0!E:E,0)-1),"")</f>
        <v/>
      </c>
      <c r="F6" s="51" t="str">
        <f>IFERROR(INDEX(总课程表0!F:F,MATCH($A6,总课程表0!F:F,0)-1)&amp;CHAR(10)&amp;INDEX(总课程表0!$A:$A,MATCH($A6,总课程表0!F:F,0)-1),"")</f>
        <v>政治
七8</v>
      </c>
      <c r="G6" s="49" t="str">
        <f>IFERROR(INDEX(总课程表0!G:G,MATCH($A6,总课程表0!G:G,0)-1)&amp;CHAR(10)&amp;INDEX(总课程表0!$A:$A,MATCH($A6,总课程表0!G:G,0)-1),"")</f>
        <v/>
      </c>
      <c r="H6" s="49" t="str">
        <f>IFERROR(INDEX(总课程表0!H:H,MATCH($A6,总课程表0!H:H,0)-1)&amp;CHAR(10)&amp;INDEX(总课程表0!$A:$A,MATCH($A6,总课程表0!H:H,0)-1),"")</f>
        <v/>
      </c>
      <c r="I6" s="54" t="str">
        <f>IFERROR(INDEX(总课程表0!I:I,MATCH($A6,总课程表0!I:I,0)-1)&amp;CHAR(10)&amp;INDEX(总课程表0!$A:$A,MATCH($A6,总课程表0!I:I,0)-1),"")</f>
        <v/>
      </c>
      <c r="J6" s="51" t="str">
        <f ca="1">IFERROR(INDEX(总课程表0!J:J,MATCH($A6,总课程表0!J:J,0)-1)&amp;CHAR(10)&amp;INDEX(总课程表0!$A:$A,MATCH($A6,总课程表0!J:J,0)-1),"")</f>
        <v/>
      </c>
      <c r="K6" s="49" t="str">
        <f>IFERROR(INDEX(总课程表0!K:K,MATCH($A6,总课程表0!K:K,0)-1)&amp;CHAR(10)&amp;INDEX(总课程表0!$A:$A,MATCH($A6,总课程表0!K:K,0)-1),"")</f>
        <v/>
      </c>
      <c r="L6" s="49" t="str">
        <f>IFERROR(INDEX(总课程表0!L:L,MATCH($A6,总课程表0!L:L,0)-1)&amp;CHAR(10)&amp;INDEX(总课程表0!$A:$A,MATCH($A6,总课程表0!L:L,0)-1),"")</f>
        <v/>
      </c>
      <c r="M6" s="50" t="str">
        <f>IFERROR(INDEX(总课程表0!M:M,MATCH($A6,总课程表0!M:M,0)-1)&amp;CHAR(10)&amp;INDEX(总课程表0!$A:$A,MATCH($A6,总课程表0!M:M,0)-1),"")</f>
        <v/>
      </c>
      <c r="N6" s="51" t="str">
        <f>IFERROR(INDEX(总课程表0!N:N,MATCH($A6,总课程表0!N:N,0)-1)&amp;CHAR(10)&amp;INDEX(总课程表0!$A:$A,MATCH($A6,总课程表0!N:N,0)-1),"")</f>
        <v/>
      </c>
      <c r="O6" s="49" t="str">
        <f>IFERROR(INDEX(总课程表0!O:O,MATCH($A6,总课程表0!O:O,0)-1)&amp;CHAR(10)&amp;INDEX(总课程表0!$A:$A,MATCH($A6,总课程表0!O:O,0)-1),"")</f>
        <v/>
      </c>
      <c r="P6" s="49" t="str">
        <f>IFERROR(INDEX(总课程表0!P:P,MATCH($A6,总课程表0!P:P,0)-1)&amp;CHAR(10)&amp;INDEX(总课程表0!$A:$A,MATCH($A6,总课程表0!P:P,0)-1),"")</f>
        <v/>
      </c>
      <c r="Q6" s="54" t="str">
        <f>IFERROR(INDEX(总课程表0!Q:Q,MATCH($A6,总课程表0!Q:Q,0)-1)&amp;CHAR(10)&amp;INDEX(总课程表0!$A:$A,MATCH($A6,总课程表0!Q:Q,0)-1),"")</f>
        <v/>
      </c>
      <c r="R6" s="51" t="str">
        <f ca="1">IFERROR(INDEX(总课程表0!R:R,MATCH($A6,总课程表0!R:R,0)-1)&amp;CHAR(10)&amp;INDEX(总课程表0!$A:$A,MATCH($A6,总课程表0!R:R,0)-1),"")</f>
        <v/>
      </c>
      <c r="S6" s="49" t="str">
        <f>IFERROR(INDEX(总课程表0!S:S,MATCH($A6,总课程表0!S:S,0)-1)&amp;CHAR(10)&amp;INDEX(总课程表0!$A:$A,MATCH($A6,总课程表0!S:S,0)-1),"")</f>
        <v/>
      </c>
      <c r="T6" s="49" t="str">
        <f>IFERROR(INDEX(总课程表0!T:T,MATCH($A6,总课程表0!T:T,0)-1)&amp;CHAR(10)&amp;INDEX(总课程表0!$A:$A,MATCH($A6,总课程表0!T:T,0)-1),"")</f>
        <v/>
      </c>
      <c r="U6" s="50" t="str">
        <f>IFERROR(INDEX(总课程表0!U:U,MATCH($A6,总课程表0!U:U,0)-1)&amp;CHAR(10)&amp;INDEX(总课程表0!$A:$A,MATCH($A6,总课程表0!U:U,0)-1),"")</f>
        <v/>
      </c>
      <c r="V6" s="51" t="str">
        <f>IFERROR(INDEX(总课程表0!V:V,MATCH($A6,总课程表0!V:V,0)-1)&amp;CHAR(10)&amp;INDEX(总课程表0!$A:$A,MATCH($A6,总课程表0!V:V,0)-1),"")</f>
        <v/>
      </c>
      <c r="W6" s="49" t="str">
        <f>IFERROR(INDEX(总课程表0!W:W,MATCH($A6,总课程表0!W:W,0)-1)&amp;CHAR(10)&amp;INDEX(总课程表0!$A:$A,MATCH($A6,总课程表0!W:W,0)-1),"")</f>
        <v/>
      </c>
      <c r="X6" s="49" t="str">
        <f t="array" ref="X6">IFERROR(IF(OR(A6=走班课),"选修",INDEX(总课程表0!X:X,MATCH($A6,总课程表0!X:X,0)-1)&amp;CHAR(10)&amp;INDEX(总课程表0!$A:$A,MATCH($A6,总课程表0!X:X,0)-1)),"")</f>
        <v/>
      </c>
      <c r="Y6" s="54" t="str">
        <f>IFERROR(INDEX(总课程表0!Y:Y,MATCH($A6,总课程表0!Y:Y,0)-1)&amp;CHAR(10)&amp;INDEX(总课程表0!$A:$A,MATCH($A6,总课程表0!Y:Y,0)-1),"")</f>
        <v/>
      </c>
      <c r="Z6" s="51" t="str">
        <f ca="1">IFERROR(INDEX(总课程表0!Z:Z,MATCH($A6,总课程表0!Z:Z,0)-1)&amp;CHAR(10)&amp;INDEX(总课程表0!$A:$A,MATCH($A6,总课程表0!Z:Z,0)-1),"")</f>
        <v/>
      </c>
      <c r="AA6" s="49" t="str">
        <f>IFERROR(INDEX(总课程表0!AA:AA,MATCH($A6,总课程表0!AA:AA,0)-1)&amp;CHAR(10)&amp;INDEX(总课程表0!$A:$A,MATCH($A6,总课程表0!AA:AA,0)-1),"")</f>
        <v/>
      </c>
      <c r="AB6" s="49" t="str">
        <f>IFERROR(INDEX(总课程表0!AB:AB,MATCH($A6,总课程表0!AB:AB,0)-1)&amp;CHAR(10)&amp;INDEX(总课程表0!$A:$A,MATCH($A6,总课程表0!AB:AB,0)-1),"")</f>
        <v/>
      </c>
      <c r="AC6" s="50" t="str">
        <f>IFERROR(INDEX(总课程表0!AC:AC,MATCH($A6,总课程表0!AC:AC,0)-1)&amp;CHAR(10)&amp;INDEX(总课程表0!$A:$A,MATCH($A6,总课程表0!AC:AC,0)-1),"")</f>
        <v/>
      </c>
      <c r="AD6" s="51" t="str">
        <f>IFERROR(INDEX(总课程表0!AD:AD,MATCH($A6,总课程表0!AD:AD,0)-1)&amp;CHAR(10)&amp;INDEX(总课程表0!$A:$A,MATCH($A6,总课程表0!AD:AD,0)-1),"")</f>
        <v/>
      </c>
      <c r="AE6" s="49" t="str">
        <f>IFERROR(INDEX(总课程表0!AE:AE,MATCH($A6,总课程表0!AE:AE,0)-1)&amp;CHAR(10)&amp;INDEX(总课程表0!$A:$A,MATCH($A6,总课程表0!AE:AE,0)-1),"")</f>
        <v/>
      </c>
      <c r="AF6" s="49" t="str">
        <f>IFERROR(INDEX(总课程表0!AF:AF,MATCH($A6,总课程表0!AF:AF,0)-1)&amp;CHAR(10)&amp;INDEX(总课程表0!$A:$A,MATCH($A6,总课程表0!AF:AF,0)-1),"")</f>
        <v/>
      </c>
      <c r="AG6" s="54" t="str">
        <f>IFERROR(INDEX(总课程表0!AG:AG,MATCH($A6,总课程表0!AG:AG,0)-1)&amp;CHAR(10)&amp;INDEX(总课程表0!$A:$A,MATCH($A6,总课程表0!AG:AG,0)-1),"")</f>
        <v/>
      </c>
      <c r="AH6" s="51" t="str">
        <f ca="1">IFERROR(INDEX(总课程表0!AH:AH,MATCH($A6,总课程表0!AH:AH,0)-1)&amp;CHAR(10)&amp;INDEX(总课程表0!$A:$A,MATCH($A6,总课程表0!AH:AH,0)-1),"")</f>
        <v/>
      </c>
      <c r="AI6" s="49" t="str">
        <f>IFERROR(INDEX(总课程表0!AI:AI,MATCH($A6,总课程表0!AI:AI,0)-1)&amp;CHAR(10)&amp;INDEX(总课程表0!$A:$A,MATCH($A6,总课程表0!AI:AI,0)-1),"")</f>
        <v/>
      </c>
      <c r="AJ6" s="49" t="str">
        <f>IFERROR(INDEX(总课程表0!AJ:AJ,MATCH($A6,总课程表0!AJ:AJ,0)-1)&amp;CHAR(10)&amp;INDEX(总课程表0!$A:$A,MATCH($A6,总课程表0!AJ:AJ,0)-1),"")</f>
        <v/>
      </c>
      <c r="AK6" s="50" t="str">
        <f>IFERROR(INDEX(总课程表0!AK:AK,MATCH($A6,总课程表0!AK:AK,0)-1)&amp;CHAR(10)&amp;INDEX(总课程表0!$A:$A,MATCH($A6,总课程表0!AK:AK,0)-1),"")</f>
        <v/>
      </c>
      <c r="AL6" s="51" t="str">
        <f>IFERROR(INDEX(总课程表0!AL:AL,MATCH($A6,总课程表0!AL:AL,0)-1)&amp;CHAR(10)&amp;INDEX(总课程表0!$A:$A,MATCH($A6,总课程表0!AL:AL,0)-1),"")</f>
        <v/>
      </c>
      <c r="AM6" s="49" t="str">
        <f>IFERROR(INDEX(总课程表0!AM:AM,MATCH($A6,总课程表0!AM:AM,0)-1)&amp;CHAR(10)&amp;INDEX(总课程表0!$A:$A,MATCH($A6,总课程表0!AM:AM,0)-1),"")</f>
        <v/>
      </c>
      <c r="AN6" s="49" t="str">
        <f>IFERROR(INDEX(总课程表0!AN:AN,MATCH($A6,总课程表0!AN:AN,0)-1)&amp;CHAR(10)&amp;INDEX(总课程表0!$A:$A,MATCH($A6,总课程表0!AN:AN,0)-1),"")</f>
        <v>政治
七8</v>
      </c>
      <c r="AO6" s="54" t="str">
        <f>IFERROR(INDEX(总课程表0!AO:AO,MATCH($A6,总课程表0!AO:AO,0)-1)&amp;CHAR(10)&amp;INDEX(总课程表0!$A:$A,MATCH($A6,总课程表0!AO:AO,0)-1),"")</f>
        <v/>
      </c>
      <c r="AR6" s="56"/>
      <c r="AS6" s="56"/>
      <c r="AT6" s="56"/>
      <c r="AU6" s="56"/>
      <c r="AV6" s="56"/>
    </row>
    <row r="7" spans="1:48" ht="22.6" customHeight="1" x14ac:dyDescent="0.15">
      <c r="A7" s="20" t="str">
        <f>教师安排!AI5</f>
        <v>柴娟芳</v>
      </c>
      <c r="B7" s="48" t="str">
        <f ca="1">IFERROR(INDEX(总课程表0!B:B,MATCH($A7,总课程表0!B:B,0)-1)&amp;CHAR(10)&amp;INDEX(总课程表0!$A:$A,MATCH($A7,总课程表0!B:B,0)-1),"")</f>
        <v/>
      </c>
      <c r="C7" s="49" t="str">
        <f>IFERROR(INDEX(总课程表0!C:C,MATCH($A7,总课程表0!C:C,0)-1)&amp;CHAR(10)&amp;INDEX(总课程表0!$A:$A,MATCH($A7,总课程表0!C:C,0)-1),"")</f>
        <v/>
      </c>
      <c r="D7" s="49" t="str">
        <f>IFERROR(INDEX(总课程表0!D:D,MATCH($A7,总课程表0!D:D,0)-1)&amp;CHAR(10)&amp;INDEX(总课程表0!$A:$A,MATCH($A7,总课程表0!D:D,0)-1),"")</f>
        <v/>
      </c>
      <c r="E7" s="50" t="str">
        <f>IFERROR(INDEX(总课程表0!E:E,MATCH($A7,总课程表0!E:E,0)-1)&amp;CHAR(10)&amp;INDEX(总课程表0!$A:$A,MATCH($A7,总课程表0!E:E,0)-1),"")</f>
        <v>外语
八1</v>
      </c>
      <c r="F7" s="51" t="str">
        <f>IFERROR(INDEX(总课程表0!F:F,MATCH($A7,总课程表0!F:F,0)-1)&amp;CHAR(10)&amp;INDEX(总课程表0!$A:$A,MATCH($A7,总课程表0!F:F,0)-1),"")</f>
        <v/>
      </c>
      <c r="G7" s="49" t="str">
        <f>IFERROR(INDEX(总课程表0!G:G,MATCH($A7,总课程表0!G:G,0)-1)&amp;CHAR(10)&amp;INDEX(总课程表0!$A:$A,MATCH($A7,总课程表0!G:G,0)-1),"")</f>
        <v/>
      </c>
      <c r="H7" s="49" t="str">
        <f>IFERROR(INDEX(总课程表0!H:H,MATCH($A7,总课程表0!H:H,0)-1)&amp;CHAR(10)&amp;INDEX(总课程表0!$A:$A,MATCH($A7,总课程表0!H:H,0)-1),"")</f>
        <v/>
      </c>
      <c r="I7" s="54" t="str">
        <f>IFERROR(INDEX(总课程表0!I:I,MATCH($A7,总课程表0!I:I,0)-1)&amp;CHAR(10)&amp;INDEX(总课程表0!$A:$A,MATCH($A7,总课程表0!I:I,0)-1),"")</f>
        <v/>
      </c>
      <c r="J7" s="51" t="str">
        <f ca="1">IFERROR(INDEX(总课程表0!J:J,MATCH($A7,总课程表0!J:J,0)-1)&amp;CHAR(10)&amp;INDEX(总课程表0!$A:$A,MATCH($A7,总课程表0!J:J,0)-1),"")</f>
        <v>地校1
八1</v>
      </c>
      <c r="K7" s="49" t="str">
        <f>IFERROR(INDEX(总课程表0!K:K,MATCH($A7,总课程表0!K:K,0)-1)&amp;CHAR(10)&amp;INDEX(总课程表0!$A:$A,MATCH($A7,总课程表0!K:K,0)-1),"")</f>
        <v/>
      </c>
      <c r="L7" s="49" t="str">
        <f>IFERROR(INDEX(总课程表0!L:L,MATCH($A7,总课程表0!L:L,0)-1)&amp;CHAR(10)&amp;INDEX(总课程表0!$A:$A,MATCH($A7,总课程表0!L:L,0)-1),"")</f>
        <v/>
      </c>
      <c r="M7" s="50" t="str">
        <f>IFERROR(INDEX(总课程表0!M:M,MATCH($A7,总课程表0!M:M,0)-1)&amp;CHAR(10)&amp;INDEX(总课程表0!$A:$A,MATCH($A7,总课程表0!M:M,0)-1),"")</f>
        <v/>
      </c>
      <c r="N7" s="51" t="str">
        <f>IFERROR(INDEX(总课程表0!N:N,MATCH($A7,总课程表0!N:N,0)-1)&amp;CHAR(10)&amp;INDEX(总课程表0!$A:$A,MATCH($A7,总课程表0!N:N,0)-1),"")</f>
        <v/>
      </c>
      <c r="O7" s="49" t="str">
        <f>IFERROR(INDEX(总课程表0!O:O,MATCH($A7,总课程表0!O:O,0)-1)&amp;CHAR(10)&amp;INDEX(总课程表0!$A:$A,MATCH($A7,总课程表0!O:O,0)-1),"")</f>
        <v/>
      </c>
      <c r="P7" s="49" t="str">
        <f>IFERROR(INDEX(总课程表0!P:P,MATCH($A7,总课程表0!P:P,0)-1)&amp;CHAR(10)&amp;INDEX(总课程表0!$A:$A,MATCH($A7,总课程表0!P:P,0)-1),"")</f>
        <v/>
      </c>
      <c r="Q7" s="54" t="str">
        <f>IFERROR(INDEX(总课程表0!Q:Q,MATCH($A7,总课程表0!Q:Q,0)-1)&amp;CHAR(10)&amp;INDEX(总课程表0!$A:$A,MATCH($A7,总课程表0!Q:Q,0)-1),"")</f>
        <v/>
      </c>
      <c r="R7" s="51" t="str">
        <f ca="1">IFERROR(INDEX(总课程表0!R:R,MATCH($A7,总课程表0!R:R,0)-1)&amp;CHAR(10)&amp;INDEX(总课程表0!$A:$A,MATCH($A7,总课程表0!R:R,0)-1),"")</f>
        <v/>
      </c>
      <c r="S7" s="49" t="str">
        <f>IFERROR(INDEX(总课程表0!S:S,MATCH($A7,总课程表0!S:S,0)-1)&amp;CHAR(10)&amp;INDEX(总课程表0!$A:$A,MATCH($A7,总课程表0!S:S,0)-1),"")</f>
        <v/>
      </c>
      <c r="T7" s="49" t="str">
        <f>IFERROR(INDEX(总课程表0!T:T,MATCH($A7,总课程表0!T:T,0)-1)&amp;CHAR(10)&amp;INDEX(总课程表0!$A:$A,MATCH($A7,总课程表0!T:T,0)-1),"")</f>
        <v>外语
八1</v>
      </c>
      <c r="U7" s="50" t="str">
        <f>IFERROR(INDEX(总课程表0!U:U,MATCH($A7,总课程表0!U:U,0)-1)&amp;CHAR(10)&amp;INDEX(总课程表0!$A:$A,MATCH($A7,总课程表0!U:U,0)-1),"")</f>
        <v/>
      </c>
      <c r="V7" s="51" t="str">
        <f>IFERROR(INDEX(总课程表0!V:V,MATCH($A7,总课程表0!V:V,0)-1)&amp;CHAR(10)&amp;INDEX(总课程表0!$A:$A,MATCH($A7,总课程表0!V:V,0)-1),"")</f>
        <v/>
      </c>
      <c r="W7" s="49" t="str">
        <f>IFERROR(INDEX(总课程表0!W:W,MATCH($A7,总课程表0!W:W,0)-1)&amp;CHAR(10)&amp;INDEX(总课程表0!$A:$A,MATCH($A7,总课程表0!W:W,0)-1),"")</f>
        <v>班会
八1</v>
      </c>
      <c r="X7" s="49" t="str">
        <f t="array" ref="X7">IFERROR(IF(OR(A7=走班课),"选修",INDEX(总课程表0!X:X,MATCH($A7,总课程表0!X:X,0)-1)&amp;CHAR(10)&amp;INDEX(总课程表0!$A:$A,MATCH($A7,总课程表0!X:X,0)-1)),"")</f>
        <v/>
      </c>
      <c r="Y7" s="54" t="str">
        <f>IFERROR(INDEX(总课程表0!Y:Y,MATCH($A7,总课程表0!Y:Y,0)-1)&amp;CHAR(10)&amp;INDEX(总课程表0!$A:$A,MATCH($A7,总课程表0!Y:Y,0)-1),"")</f>
        <v/>
      </c>
      <c r="Z7" s="51" t="str">
        <f ca="1">IFERROR(INDEX(总课程表0!Z:Z,MATCH($A7,总课程表0!Z:Z,0)-1)&amp;CHAR(10)&amp;INDEX(总课程表0!$A:$A,MATCH($A7,总课程表0!Z:Z,0)-1),"")</f>
        <v/>
      </c>
      <c r="AA7" s="49" t="str">
        <f>IFERROR(INDEX(总课程表0!AA:AA,MATCH($A7,总课程表0!AA:AA,0)-1)&amp;CHAR(10)&amp;INDEX(总课程表0!$A:$A,MATCH($A7,总课程表0!AA:AA,0)-1),"")</f>
        <v>外语
八1</v>
      </c>
      <c r="AB7" s="49" t="str">
        <f>IFERROR(INDEX(总课程表0!AB:AB,MATCH($A7,总课程表0!AB:AB,0)-1)&amp;CHAR(10)&amp;INDEX(总课程表0!$A:$A,MATCH($A7,总课程表0!AB:AB,0)-1),"")</f>
        <v/>
      </c>
      <c r="AC7" s="50" t="str">
        <f>IFERROR(INDEX(总课程表0!AC:AC,MATCH($A7,总课程表0!AC:AC,0)-1)&amp;CHAR(10)&amp;INDEX(总课程表0!$A:$A,MATCH($A7,总课程表0!AC:AC,0)-1),"")</f>
        <v/>
      </c>
      <c r="AD7" s="51" t="str">
        <f>IFERROR(INDEX(总课程表0!AD:AD,MATCH($A7,总课程表0!AD:AD,0)-1)&amp;CHAR(10)&amp;INDEX(总课程表0!$A:$A,MATCH($A7,总课程表0!AD:AD,0)-1),"")</f>
        <v/>
      </c>
      <c r="AE7" s="49" t="str">
        <f>IFERROR(INDEX(总课程表0!AE:AE,MATCH($A7,总课程表0!AE:AE,0)-1)&amp;CHAR(10)&amp;INDEX(总课程表0!$A:$A,MATCH($A7,总课程表0!AE:AE,0)-1),"")</f>
        <v/>
      </c>
      <c r="AF7" s="49" t="str">
        <f>IFERROR(INDEX(总课程表0!AF:AF,MATCH($A7,总课程表0!AF:AF,0)-1)&amp;CHAR(10)&amp;INDEX(总课程表0!$A:$A,MATCH($A7,总课程表0!AF:AF,0)-1),"")</f>
        <v/>
      </c>
      <c r="AG7" s="54" t="str">
        <f>IFERROR(INDEX(总课程表0!AG:AG,MATCH($A7,总课程表0!AG:AG,0)-1)&amp;CHAR(10)&amp;INDEX(总课程表0!$A:$A,MATCH($A7,总课程表0!AG:AG,0)-1),"")</f>
        <v/>
      </c>
      <c r="AH7" s="51" t="str">
        <f ca="1">IFERROR(INDEX(总课程表0!AH:AH,MATCH($A7,总课程表0!AH:AH,0)-1)&amp;CHAR(10)&amp;INDEX(总课程表0!$A:$A,MATCH($A7,总课程表0!AH:AH,0)-1),"")</f>
        <v>外语
八1</v>
      </c>
      <c r="AI7" s="49" t="str">
        <f>IFERROR(INDEX(总课程表0!AI:AI,MATCH($A7,总课程表0!AI:AI,0)-1)&amp;CHAR(10)&amp;INDEX(总课程表0!$A:$A,MATCH($A7,总课程表0!AI:AI,0)-1),"")</f>
        <v/>
      </c>
      <c r="AJ7" s="49" t="str">
        <f>IFERROR(INDEX(总课程表0!AJ:AJ,MATCH($A7,总课程表0!AJ:AJ,0)-1)&amp;CHAR(10)&amp;INDEX(总课程表0!$A:$A,MATCH($A7,总课程表0!AJ:AJ,0)-1),"")</f>
        <v/>
      </c>
      <c r="AK7" s="50" t="str">
        <f>IFERROR(INDEX(总课程表0!AK:AK,MATCH($A7,总课程表0!AK:AK,0)-1)&amp;CHAR(10)&amp;INDEX(总课程表0!$A:$A,MATCH($A7,总课程表0!AK:AK,0)-1),"")</f>
        <v/>
      </c>
      <c r="AL7" s="51" t="str">
        <f>IFERROR(INDEX(总课程表0!AL:AL,MATCH($A7,总课程表0!AL:AL,0)-1)&amp;CHAR(10)&amp;INDEX(总课程表0!$A:$A,MATCH($A7,总课程表0!AL:AL,0)-1),"")</f>
        <v/>
      </c>
      <c r="AM7" s="49" t="str">
        <f>IFERROR(INDEX(总课程表0!AM:AM,MATCH($A7,总课程表0!AM:AM,0)-1)&amp;CHAR(10)&amp;INDEX(总课程表0!$A:$A,MATCH($A7,总课程表0!AM:AM,0)-1),"")</f>
        <v/>
      </c>
      <c r="AN7" s="49" t="str">
        <f>IFERROR(INDEX(总课程表0!AN:AN,MATCH($A7,总课程表0!AN:AN,0)-1)&amp;CHAR(10)&amp;INDEX(总课程表0!$A:$A,MATCH($A7,总课程表0!AN:AN,0)-1),"")</f>
        <v/>
      </c>
      <c r="AO7" s="54" t="str">
        <f>IFERROR(INDEX(总课程表0!AO:AO,MATCH($A7,总课程表0!AO:AO,0)-1)&amp;CHAR(10)&amp;INDEX(总课程表0!$A:$A,MATCH($A7,总课程表0!AO:AO,0)-1),"")</f>
        <v/>
      </c>
      <c r="AR7" s="56"/>
      <c r="AS7" s="56"/>
      <c r="AT7" s="56"/>
      <c r="AU7" s="56"/>
      <c r="AV7" s="56"/>
    </row>
    <row r="8" spans="1:48" ht="22.6" customHeight="1" x14ac:dyDescent="0.15">
      <c r="A8" s="20" t="str">
        <f>教师安排!AI6</f>
        <v>陈仁年</v>
      </c>
      <c r="B8" s="48" t="str">
        <f ca="1">IFERROR(INDEX(总课程表0!B:B,MATCH($A8,总课程表0!B:B,0)-1)&amp;CHAR(10)&amp;INDEX(总课程表0!$A:$A,MATCH($A8,总课程表0!B:B,0)-1),"")</f>
        <v/>
      </c>
      <c r="C8" s="49" t="str">
        <f>IFERROR(INDEX(总课程表0!C:C,MATCH($A8,总课程表0!C:C,0)-1)&amp;CHAR(10)&amp;INDEX(总课程表0!$A:$A,MATCH($A8,总课程表0!C:C,0)-1),"")</f>
        <v/>
      </c>
      <c r="D8" s="49" t="str">
        <f>IFERROR(INDEX(总课程表0!D:D,MATCH($A8,总课程表0!D:D,0)-1)&amp;CHAR(10)&amp;INDEX(总课程表0!$A:$A,MATCH($A8,总课程表0!D:D,0)-1),"")</f>
        <v/>
      </c>
      <c r="E8" s="50" t="str">
        <f>IFERROR(INDEX(总课程表0!E:E,MATCH($A8,总课程表0!E:E,0)-1)&amp;CHAR(10)&amp;INDEX(总课程表0!$A:$A,MATCH($A8,总课程表0!E:E,0)-1),"")</f>
        <v/>
      </c>
      <c r="F8" s="51" t="str">
        <f>IFERROR(INDEX(总课程表0!F:F,MATCH($A8,总课程表0!F:F,0)-1)&amp;CHAR(10)&amp;INDEX(总课程表0!$A:$A,MATCH($A8,总课程表0!F:F,0)-1),"")</f>
        <v/>
      </c>
      <c r="G8" s="49" t="str">
        <f>IFERROR(INDEX(总课程表0!G:G,MATCH($A8,总课程表0!G:G,0)-1)&amp;CHAR(10)&amp;INDEX(总课程表0!$A:$A,MATCH($A8,总课程表0!G:G,0)-1),"")</f>
        <v/>
      </c>
      <c r="H8" s="49" t="str">
        <f>IFERROR(INDEX(总课程表0!H:H,MATCH($A8,总课程表0!H:H,0)-1)&amp;CHAR(10)&amp;INDEX(总课程表0!$A:$A,MATCH($A8,总课程表0!H:H,0)-1),"")</f>
        <v/>
      </c>
      <c r="I8" s="54" t="str">
        <f>IFERROR(INDEX(总课程表0!I:I,MATCH($A8,总课程表0!I:I,0)-1)&amp;CHAR(10)&amp;INDEX(总课程表0!$A:$A,MATCH($A8,总课程表0!I:I,0)-1),"")</f>
        <v/>
      </c>
      <c r="J8" s="51" t="str">
        <f ca="1">IFERROR(INDEX(总课程表0!J:J,MATCH($A8,总课程表0!J:J,0)-1)&amp;CHAR(10)&amp;INDEX(总课程表0!$A:$A,MATCH($A8,总课程表0!J:J,0)-1),"")</f>
        <v/>
      </c>
      <c r="K8" s="49" t="str">
        <f>IFERROR(INDEX(总课程表0!K:K,MATCH($A8,总课程表0!K:K,0)-1)&amp;CHAR(10)&amp;INDEX(总课程表0!$A:$A,MATCH($A8,总课程表0!K:K,0)-1),"")</f>
        <v/>
      </c>
      <c r="L8" s="49" t="str">
        <f>IFERROR(INDEX(总课程表0!L:L,MATCH($A8,总课程表0!L:L,0)-1)&amp;CHAR(10)&amp;INDEX(总课程表0!$A:$A,MATCH($A8,总课程表0!L:L,0)-1),"")</f>
        <v/>
      </c>
      <c r="M8" s="50" t="str">
        <f>IFERROR(INDEX(总课程表0!M:M,MATCH($A8,总课程表0!M:M,0)-1)&amp;CHAR(10)&amp;INDEX(总课程表0!$A:$A,MATCH($A8,总课程表0!M:M,0)-1),"")</f>
        <v/>
      </c>
      <c r="N8" s="51" t="str">
        <f>IFERROR(INDEX(总课程表0!N:N,MATCH($A8,总课程表0!N:N,0)-1)&amp;CHAR(10)&amp;INDEX(总课程表0!$A:$A,MATCH($A8,总课程表0!N:N,0)-1),"")</f>
        <v>健康
七2</v>
      </c>
      <c r="O8" s="49" t="str">
        <f>IFERROR(INDEX(总课程表0!O:O,MATCH($A8,总课程表0!O:O,0)-1)&amp;CHAR(10)&amp;INDEX(总课程表0!$A:$A,MATCH($A8,总课程表0!O:O,0)-1),"")</f>
        <v/>
      </c>
      <c r="P8" s="49" t="str">
        <f>IFERROR(INDEX(总课程表0!P:P,MATCH($A8,总课程表0!P:P,0)-1)&amp;CHAR(10)&amp;INDEX(总课程表0!$A:$A,MATCH($A8,总课程表0!P:P,0)-1),"")</f>
        <v/>
      </c>
      <c r="Q8" s="54" t="str">
        <f>IFERROR(INDEX(总课程表0!Q:Q,MATCH($A8,总课程表0!Q:Q,0)-1)&amp;CHAR(10)&amp;INDEX(总课程表0!$A:$A,MATCH($A8,总课程表0!Q:Q,0)-1),"")</f>
        <v>心理
八9</v>
      </c>
      <c r="R8" s="51" t="str">
        <f ca="1">IFERROR(INDEX(总课程表0!R:R,MATCH($A8,总课程表0!R:R,0)-1)&amp;CHAR(10)&amp;INDEX(总课程表0!$A:$A,MATCH($A8,总课程表0!R:R,0)-1),"")</f>
        <v/>
      </c>
      <c r="S8" s="49" t="str">
        <f>IFERROR(INDEX(总课程表0!S:S,MATCH($A8,总课程表0!S:S,0)-1)&amp;CHAR(10)&amp;INDEX(总课程表0!$A:$A,MATCH($A8,总课程表0!S:S,0)-1),"")</f>
        <v/>
      </c>
      <c r="T8" s="49" t="str">
        <f>IFERROR(INDEX(总课程表0!T:T,MATCH($A8,总课程表0!T:T,0)-1)&amp;CHAR(10)&amp;INDEX(总课程表0!$A:$A,MATCH($A8,总课程表0!T:T,0)-1),"")</f>
        <v/>
      </c>
      <c r="U8" s="50" t="str">
        <f>IFERROR(INDEX(总课程表0!U:U,MATCH($A8,总课程表0!U:U,0)-1)&amp;CHAR(10)&amp;INDEX(总课程表0!$A:$A,MATCH($A8,总课程表0!U:U,0)-1),"")</f>
        <v/>
      </c>
      <c r="V8" s="51" t="str">
        <f>IFERROR(INDEX(总课程表0!V:V,MATCH($A8,总课程表0!V:V,0)-1)&amp;CHAR(10)&amp;INDEX(总课程表0!$A:$A,MATCH($A8,总课程表0!V:V,0)-1),"")</f>
        <v/>
      </c>
      <c r="W8" s="49" t="str">
        <f>IFERROR(INDEX(总课程表0!W:W,MATCH($A8,总课程表0!W:W,0)-1)&amp;CHAR(10)&amp;INDEX(总课程表0!$A:$A,MATCH($A8,总课程表0!W:W,0)-1),"")</f>
        <v/>
      </c>
      <c r="X8" s="49" t="str">
        <f t="array" ref="X8">IFERROR(IF(OR(A8=走班课),"选修",INDEX(总课程表0!X:X,MATCH($A8,总课程表0!X:X,0)-1)&amp;CHAR(10)&amp;INDEX(总课程表0!$A:$A,MATCH($A8,总课程表0!X:X,0)-1)),"")</f>
        <v>选修</v>
      </c>
      <c r="Y8" s="54" t="str">
        <f>IFERROR(INDEX(总课程表0!Y:Y,MATCH($A8,总课程表0!Y:Y,0)-1)&amp;CHAR(10)&amp;INDEX(总课程表0!$A:$A,MATCH($A8,总课程表0!Y:Y,0)-1),"")</f>
        <v>心理
八7</v>
      </c>
      <c r="Z8" s="51" t="str">
        <f ca="1">IFERROR(INDEX(总课程表0!Z:Z,MATCH($A8,总课程表0!Z:Z,0)-1)&amp;CHAR(10)&amp;INDEX(总课程表0!$A:$A,MATCH($A8,总课程表0!Z:Z,0)-1),"")</f>
        <v/>
      </c>
      <c r="AA8" s="49" t="str">
        <f>IFERROR(INDEX(总课程表0!AA:AA,MATCH($A8,总课程表0!AA:AA,0)-1)&amp;CHAR(10)&amp;INDEX(总课程表0!$A:$A,MATCH($A8,总课程表0!AA:AA,0)-1),"")</f>
        <v/>
      </c>
      <c r="AB8" s="49" t="str">
        <f>IFERROR(INDEX(总课程表0!AB:AB,MATCH($A8,总课程表0!AB:AB,0)-1)&amp;CHAR(10)&amp;INDEX(总课程表0!$A:$A,MATCH($A8,总课程表0!AB:AB,0)-1),"")</f>
        <v/>
      </c>
      <c r="AC8" s="50" t="str">
        <f>IFERROR(INDEX(总课程表0!AC:AC,MATCH($A8,总课程表0!AC:AC,0)-1)&amp;CHAR(10)&amp;INDEX(总课程表0!$A:$A,MATCH($A8,总课程表0!AC:AC,0)-1),"")</f>
        <v/>
      </c>
      <c r="AD8" s="51" t="str">
        <f>IFERROR(INDEX(总课程表0!AD:AD,MATCH($A8,总课程表0!AD:AD,0)-1)&amp;CHAR(10)&amp;INDEX(总课程表0!$A:$A,MATCH($A8,总课程表0!AD:AD,0)-1),"")</f>
        <v/>
      </c>
      <c r="AE8" s="49" t="str">
        <f>IFERROR(INDEX(总课程表0!AE:AE,MATCH($A8,总课程表0!AE:AE,0)-1)&amp;CHAR(10)&amp;INDEX(总课程表0!$A:$A,MATCH($A8,总课程表0!AE:AE,0)-1),"")</f>
        <v/>
      </c>
      <c r="AF8" s="49" t="str">
        <f>IFERROR(INDEX(总课程表0!AF:AF,MATCH($A8,总课程表0!AF:AF,0)-1)&amp;CHAR(10)&amp;INDEX(总课程表0!$A:$A,MATCH($A8,总课程表0!AF:AF,0)-1),"")</f>
        <v/>
      </c>
      <c r="AG8" s="54" t="str">
        <f>IFERROR(INDEX(总课程表0!AG:AG,MATCH($A8,总课程表0!AG:AG,0)-1)&amp;CHAR(10)&amp;INDEX(总课程表0!$A:$A,MATCH($A8,总课程表0!AG:AG,0)-1),"")</f>
        <v>心理
八8</v>
      </c>
      <c r="AH8" s="51" t="str">
        <f ca="1">IFERROR(INDEX(总课程表0!AH:AH,MATCH($A8,总课程表0!AH:AH,0)-1)&amp;CHAR(10)&amp;INDEX(总课程表0!$A:$A,MATCH($A8,总课程表0!AH:AH,0)-1),"")</f>
        <v/>
      </c>
      <c r="AI8" s="49" t="str">
        <f>IFERROR(INDEX(总课程表0!AI:AI,MATCH($A8,总课程表0!AI:AI,0)-1)&amp;CHAR(10)&amp;INDEX(总课程表0!$A:$A,MATCH($A8,总课程表0!AI:AI,0)-1),"")</f>
        <v/>
      </c>
      <c r="AJ8" s="49" t="str">
        <f>IFERROR(INDEX(总课程表0!AJ:AJ,MATCH($A8,总课程表0!AJ:AJ,0)-1)&amp;CHAR(10)&amp;INDEX(总课程表0!$A:$A,MATCH($A8,总课程表0!AJ:AJ,0)-1),"")</f>
        <v/>
      </c>
      <c r="AK8" s="50" t="str">
        <f>IFERROR(INDEX(总课程表0!AK:AK,MATCH($A8,总课程表0!AK:AK,0)-1)&amp;CHAR(10)&amp;INDEX(总课程表0!$A:$A,MATCH($A8,总课程表0!AK:AK,0)-1),"")</f>
        <v/>
      </c>
      <c r="AL8" s="51" t="str">
        <f>IFERROR(INDEX(总课程表0!AL:AL,MATCH($A8,总课程表0!AL:AL,0)-1)&amp;CHAR(10)&amp;INDEX(总课程表0!$A:$A,MATCH($A8,总课程表0!AL:AL,0)-1),"")</f>
        <v/>
      </c>
      <c r="AM8" s="49" t="str">
        <f>IFERROR(INDEX(总课程表0!AM:AM,MATCH($A8,总课程表0!AM:AM,0)-1)&amp;CHAR(10)&amp;INDEX(总课程表0!$A:$A,MATCH($A8,总课程表0!AM:AM,0)-1),"")</f>
        <v/>
      </c>
      <c r="AN8" s="49" t="str">
        <f>IFERROR(INDEX(总课程表0!AN:AN,MATCH($A8,总课程表0!AN:AN,0)-1)&amp;CHAR(10)&amp;INDEX(总课程表0!$A:$A,MATCH($A8,总课程表0!AN:AN,0)-1),"")</f>
        <v>健康
七6</v>
      </c>
      <c r="AO8" s="54" t="str">
        <f>IFERROR(INDEX(总课程表0!AO:AO,MATCH($A8,总课程表0!AO:AO,0)-1)&amp;CHAR(10)&amp;INDEX(总课程表0!$A:$A,MATCH($A8,总课程表0!AO:AO,0)-1),"")</f>
        <v>心理
八6</v>
      </c>
      <c r="AR8" s="56"/>
      <c r="AS8" s="56"/>
      <c r="AT8" s="56"/>
      <c r="AU8" s="56"/>
      <c r="AV8" s="56"/>
    </row>
    <row r="9" spans="1:48" ht="22.6" customHeight="1" x14ac:dyDescent="0.15">
      <c r="A9" s="20" t="str">
        <f>教师安排!AI7</f>
        <v>陈小燕</v>
      </c>
      <c r="B9" s="48" t="str">
        <f ca="1">IFERROR(INDEX(总课程表0!B:B,MATCH($A9,总课程表0!B:B,0)-1)&amp;CHAR(10)&amp;INDEX(总课程表0!$A:$A,MATCH($A9,总课程表0!B:B,0)-1),"")</f>
        <v/>
      </c>
      <c r="C9" s="49" t="str">
        <f>IFERROR(INDEX(总课程表0!C:C,MATCH($A9,总课程表0!C:C,0)-1)&amp;CHAR(10)&amp;INDEX(总课程表0!$A:$A,MATCH($A9,总课程表0!C:C,0)-1),"")</f>
        <v>化学
九6</v>
      </c>
      <c r="D9" s="49" t="str">
        <f>IFERROR(INDEX(总课程表0!D:D,MATCH($A9,总课程表0!D:D,0)-1)&amp;CHAR(10)&amp;INDEX(总课程表0!$A:$A,MATCH($A9,总课程表0!D:D,0)-1),"")</f>
        <v/>
      </c>
      <c r="E9" s="50" t="str">
        <f>IFERROR(INDEX(总课程表0!E:E,MATCH($A9,总课程表0!E:E,0)-1)&amp;CHAR(10)&amp;INDEX(总课程表0!$A:$A,MATCH($A9,总课程表0!E:E,0)-1),"")</f>
        <v>综实2
九7</v>
      </c>
      <c r="F9" s="51" t="str">
        <f>IFERROR(INDEX(总课程表0!F:F,MATCH($A9,总课程表0!F:F,0)-1)&amp;CHAR(10)&amp;INDEX(总课程表0!$A:$A,MATCH($A9,总课程表0!F:F,0)-1),"")</f>
        <v/>
      </c>
      <c r="G9" s="49" t="str">
        <f>IFERROR(INDEX(总课程表0!G:G,MATCH($A9,总课程表0!G:G,0)-1)&amp;CHAR(10)&amp;INDEX(总课程表0!$A:$A,MATCH($A9,总课程表0!G:G,0)-1),"")</f>
        <v/>
      </c>
      <c r="H9" s="49" t="str">
        <f>IFERROR(INDEX(总课程表0!H:H,MATCH($A9,总课程表0!H:H,0)-1)&amp;CHAR(10)&amp;INDEX(总课程表0!$A:$A,MATCH($A9,总课程表0!H:H,0)-1),"")</f>
        <v/>
      </c>
      <c r="I9" s="54" t="str">
        <f>IFERROR(INDEX(总课程表0!I:I,MATCH($A9,总课程表0!I:I,0)-1)&amp;CHAR(10)&amp;INDEX(总课程表0!$A:$A,MATCH($A9,总课程表0!I:I,0)-1),"")</f>
        <v/>
      </c>
      <c r="J9" s="51" t="str">
        <f ca="1">IFERROR(INDEX(总课程表0!J:J,MATCH($A9,总课程表0!J:J,0)-1)&amp;CHAR(10)&amp;INDEX(总课程表0!$A:$A,MATCH($A9,总课程表0!J:J,0)-1),"")</f>
        <v/>
      </c>
      <c r="K9" s="49" t="str">
        <f>IFERROR(INDEX(总课程表0!K:K,MATCH($A9,总课程表0!K:K,0)-1)&amp;CHAR(10)&amp;INDEX(总课程表0!$A:$A,MATCH($A9,总课程表0!K:K,0)-1),"")</f>
        <v/>
      </c>
      <c r="L9" s="49" t="str">
        <f>IFERROR(INDEX(总课程表0!L:L,MATCH($A9,总课程表0!L:L,0)-1)&amp;CHAR(10)&amp;INDEX(总课程表0!$A:$A,MATCH($A9,总课程表0!L:L,0)-1),"")</f>
        <v>化学
九7</v>
      </c>
      <c r="M9" s="50" t="str">
        <f>IFERROR(INDEX(总课程表0!M:M,MATCH($A9,总课程表0!M:M,0)-1)&amp;CHAR(10)&amp;INDEX(总课程表0!$A:$A,MATCH($A9,总课程表0!M:M,0)-1),"")</f>
        <v/>
      </c>
      <c r="N9" s="51" t="str">
        <f>IFERROR(INDEX(总课程表0!N:N,MATCH($A9,总课程表0!N:N,0)-1)&amp;CHAR(10)&amp;INDEX(总课程表0!$A:$A,MATCH($A9,总课程表0!N:N,0)-1),"")</f>
        <v/>
      </c>
      <c r="O9" s="49" t="str">
        <f>IFERROR(INDEX(总课程表0!O:O,MATCH($A9,总课程表0!O:O,0)-1)&amp;CHAR(10)&amp;INDEX(总课程表0!$A:$A,MATCH($A9,总课程表0!O:O,0)-1),"")</f>
        <v/>
      </c>
      <c r="P9" s="49" t="str">
        <f>IFERROR(INDEX(总课程表0!P:P,MATCH($A9,总课程表0!P:P,0)-1)&amp;CHAR(10)&amp;INDEX(总课程表0!$A:$A,MATCH($A9,总课程表0!P:P,0)-1),"")</f>
        <v>综实2
九6</v>
      </c>
      <c r="Q9" s="54" t="str">
        <f>IFERROR(INDEX(总课程表0!Q:Q,MATCH($A9,总课程表0!Q:Q,0)-1)&amp;CHAR(10)&amp;INDEX(总课程表0!$A:$A,MATCH($A9,总课程表0!Q:Q,0)-1),"")</f>
        <v>化学
九6</v>
      </c>
      <c r="R9" s="51" t="str">
        <f ca="1">IFERROR(INDEX(总课程表0!R:R,MATCH($A9,总课程表0!R:R,0)-1)&amp;CHAR(10)&amp;INDEX(总课程表0!$A:$A,MATCH($A9,总课程表0!R:R,0)-1),"")</f>
        <v/>
      </c>
      <c r="S9" s="49" t="str">
        <f>IFERROR(INDEX(总课程表0!S:S,MATCH($A9,总课程表0!S:S,0)-1)&amp;CHAR(10)&amp;INDEX(总课程表0!$A:$A,MATCH($A9,总课程表0!S:S,0)-1),"")</f>
        <v>化学
九6</v>
      </c>
      <c r="T9" s="49" t="str">
        <f>IFERROR(INDEX(总课程表0!T:T,MATCH($A9,总课程表0!T:T,0)-1)&amp;CHAR(10)&amp;INDEX(总课程表0!$A:$A,MATCH($A9,总课程表0!T:T,0)-1),"")</f>
        <v/>
      </c>
      <c r="U9" s="50" t="str">
        <f>IFERROR(INDEX(总课程表0!U:U,MATCH($A9,总课程表0!U:U,0)-1)&amp;CHAR(10)&amp;INDEX(总课程表0!$A:$A,MATCH($A9,总课程表0!U:U,0)-1),"")</f>
        <v>化学
九7</v>
      </c>
      <c r="V9" s="51" t="str">
        <f>IFERROR(INDEX(总课程表0!V:V,MATCH($A9,总课程表0!V:V,0)-1)&amp;CHAR(10)&amp;INDEX(总课程表0!$A:$A,MATCH($A9,总课程表0!V:V,0)-1),"")</f>
        <v/>
      </c>
      <c r="W9" s="49" t="str">
        <f>IFERROR(INDEX(总课程表0!W:W,MATCH($A9,总课程表0!W:W,0)-1)&amp;CHAR(10)&amp;INDEX(总课程表0!$A:$A,MATCH($A9,总课程表0!W:W,0)-1),"")</f>
        <v/>
      </c>
      <c r="X9" s="49" t="str">
        <f t="array" ref="X9">IFERROR(IF(OR(A9=走班课),"选修",INDEX(总课程表0!X:X,MATCH($A9,总课程表0!X:X,0)-1)&amp;CHAR(10)&amp;INDEX(总课程表0!$A:$A,MATCH($A9,总课程表0!X:X,0)-1)),"")</f>
        <v/>
      </c>
      <c r="Y9" s="54" t="str">
        <f>IFERROR(INDEX(总课程表0!Y:Y,MATCH($A9,总课程表0!Y:Y,0)-1)&amp;CHAR(10)&amp;INDEX(总课程表0!$A:$A,MATCH($A9,总课程表0!Y:Y,0)-1),"")</f>
        <v>化学
九7</v>
      </c>
      <c r="Z9" s="51" t="str">
        <f ca="1">IFERROR(INDEX(总课程表0!Z:Z,MATCH($A9,总课程表0!Z:Z,0)-1)&amp;CHAR(10)&amp;INDEX(总课程表0!$A:$A,MATCH($A9,总课程表0!Z:Z,0)-1),"")</f>
        <v/>
      </c>
      <c r="AA9" s="49" t="str">
        <f>IFERROR(INDEX(总课程表0!AA:AA,MATCH($A9,总课程表0!AA:AA,0)-1)&amp;CHAR(10)&amp;INDEX(总课程表0!$A:$A,MATCH($A9,总课程表0!AA:AA,0)-1),"")</f>
        <v/>
      </c>
      <c r="AB9" s="49" t="str">
        <f>IFERROR(INDEX(总课程表0!AB:AB,MATCH($A9,总课程表0!AB:AB,0)-1)&amp;CHAR(10)&amp;INDEX(总课程表0!$A:$A,MATCH($A9,总课程表0!AB:AB,0)-1),"")</f>
        <v/>
      </c>
      <c r="AC9" s="50" t="str">
        <f>IFERROR(INDEX(总课程表0!AC:AC,MATCH($A9,总课程表0!AC:AC,0)-1)&amp;CHAR(10)&amp;INDEX(总课程表0!$A:$A,MATCH($A9,总课程表0!AC:AC,0)-1),"")</f>
        <v/>
      </c>
      <c r="AD9" s="51" t="str">
        <f>IFERROR(INDEX(总课程表0!AD:AD,MATCH($A9,总课程表0!AD:AD,0)-1)&amp;CHAR(10)&amp;INDEX(总课程表0!$A:$A,MATCH($A9,总课程表0!AD:AD,0)-1),"")</f>
        <v>化学
九6</v>
      </c>
      <c r="AE9" s="49" t="str">
        <f>IFERROR(INDEX(总课程表0!AE:AE,MATCH($A9,总课程表0!AE:AE,0)-1)&amp;CHAR(10)&amp;INDEX(总课程表0!$A:$A,MATCH($A9,总课程表0!AE:AE,0)-1),"")</f>
        <v/>
      </c>
      <c r="AF9" s="49" t="str">
        <f>IFERROR(INDEX(总课程表0!AF:AF,MATCH($A9,总课程表0!AF:AF,0)-1)&amp;CHAR(10)&amp;INDEX(总课程表0!$A:$A,MATCH($A9,总课程表0!AF:AF,0)-1),"")</f>
        <v>化学
九7</v>
      </c>
      <c r="AG9" s="54" t="str">
        <f>IFERROR(INDEX(总课程表0!AG:AG,MATCH($A9,总课程表0!AG:AG,0)-1)&amp;CHAR(10)&amp;INDEX(总课程表0!$A:$A,MATCH($A9,总课程表0!AG:AG,0)-1),"")</f>
        <v/>
      </c>
      <c r="AH9" s="51" t="str">
        <f ca="1">IFERROR(INDEX(总课程表0!AH:AH,MATCH($A9,总课程表0!AH:AH,0)-1)&amp;CHAR(10)&amp;INDEX(总课程表0!$A:$A,MATCH($A9,总课程表0!AH:AH,0)-1),"")</f>
        <v/>
      </c>
      <c r="AI9" s="49" t="str">
        <f>IFERROR(INDEX(总课程表0!AI:AI,MATCH($A9,总课程表0!AI:AI,0)-1)&amp;CHAR(10)&amp;INDEX(总课程表0!$A:$A,MATCH($A9,总课程表0!AI:AI,0)-1),"")</f>
        <v>化学
九7</v>
      </c>
      <c r="AJ9" s="49" t="str">
        <f>IFERROR(INDEX(总课程表0!AJ:AJ,MATCH($A9,总课程表0!AJ:AJ,0)-1)&amp;CHAR(10)&amp;INDEX(总课程表0!$A:$A,MATCH($A9,总课程表0!AJ:AJ,0)-1),"")</f>
        <v>化学
九6</v>
      </c>
      <c r="AK9" s="50" t="str">
        <f>IFERROR(INDEX(总课程表0!AK:AK,MATCH($A9,总课程表0!AK:AK,0)-1)&amp;CHAR(10)&amp;INDEX(总课程表0!$A:$A,MATCH($A9,总课程表0!AK:AK,0)-1),"")</f>
        <v/>
      </c>
      <c r="AL9" s="51" t="str">
        <f>IFERROR(INDEX(总课程表0!AL:AL,MATCH($A9,总课程表0!AL:AL,0)-1)&amp;CHAR(10)&amp;INDEX(总课程表0!$A:$A,MATCH($A9,总课程表0!AL:AL,0)-1),"")</f>
        <v/>
      </c>
      <c r="AM9" s="49" t="str">
        <f>IFERROR(INDEX(总课程表0!AM:AM,MATCH($A9,总课程表0!AM:AM,0)-1)&amp;CHAR(10)&amp;INDEX(总课程表0!$A:$A,MATCH($A9,总课程表0!AM:AM,0)-1),"")</f>
        <v/>
      </c>
      <c r="AN9" s="49" t="str">
        <f>IFERROR(INDEX(总课程表0!AN:AN,MATCH($A9,总课程表0!AN:AN,0)-1)&amp;CHAR(10)&amp;INDEX(总课程表0!$A:$A,MATCH($A9,总课程表0!AN:AN,0)-1),"")</f>
        <v/>
      </c>
      <c r="AO9" s="54" t="str">
        <f>IFERROR(INDEX(总课程表0!AO:AO,MATCH($A9,总课程表0!AO:AO,0)-1)&amp;CHAR(10)&amp;INDEX(总课程表0!$A:$A,MATCH($A9,总课程表0!AO:AO,0)-1),"")</f>
        <v/>
      </c>
      <c r="AR9" s="56"/>
      <c r="AS9" s="56"/>
      <c r="AT9" s="56"/>
      <c r="AU9" s="56"/>
      <c r="AV9" s="56"/>
    </row>
    <row r="10" spans="1:48" ht="22.6" customHeight="1" x14ac:dyDescent="0.15">
      <c r="A10" s="20" t="str">
        <f>教师安排!AI8</f>
        <v>陈艳雯</v>
      </c>
      <c r="B10" s="48" t="str">
        <f ca="1">IFERROR(INDEX(总课程表0!B:B,MATCH($A10,总课程表0!B:B,0)-1)&amp;CHAR(10)&amp;INDEX(总课程表0!$A:$A,MATCH($A10,总课程表0!B:B,0)-1),"")</f>
        <v/>
      </c>
      <c r="C10" s="49" t="str">
        <f>IFERROR(INDEX(总课程表0!C:C,MATCH($A10,总课程表0!C:C,0)-1)&amp;CHAR(10)&amp;INDEX(总课程表0!$A:$A,MATCH($A10,总课程表0!C:C,0)-1),"")</f>
        <v/>
      </c>
      <c r="D10" s="49" t="str">
        <f>IFERROR(INDEX(总课程表0!D:D,MATCH($A10,总课程表0!D:D,0)-1)&amp;CHAR(10)&amp;INDEX(总课程表0!$A:$A,MATCH($A10,总课程表0!D:D,0)-1),"")</f>
        <v/>
      </c>
      <c r="E10" s="50" t="str">
        <f>IFERROR(INDEX(总课程表0!E:E,MATCH($A10,总课程表0!E:E,0)-1)&amp;CHAR(10)&amp;INDEX(总课程表0!$A:$A,MATCH($A10,总课程表0!E:E,0)-1),"")</f>
        <v/>
      </c>
      <c r="F10" s="51" t="str">
        <f>IFERROR(INDEX(总课程表0!F:F,MATCH($A10,总课程表0!F:F,0)-1)&amp;CHAR(10)&amp;INDEX(总课程表0!$A:$A,MATCH($A10,总课程表0!F:F,0)-1),"")</f>
        <v>体育
九1</v>
      </c>
      <c r="G10" s="49" t="str">
        <f>IFERROR(INDEX(总课程表0!G:G,MATCH($A10,总课程表0!G:G,0)-1)&amp;CHAR(10)&amp;INDEX(总课程表0!$A:$A,MATCH($A10,总课程表0!G:G,0)-1),"")</f>
        <v/>
      </c>
      <c r="H10" s="49" t="str">
        <f>IFERROR(INDEX(总课程表0!H:H,MATCH($A10,总课程表0!H:H,0)-1)&amp;CHAR(10)&amp;INDEX(总课程表0!$A:$A,MATCH($A10,总课程表0!H:H,0)-1),"")</f>
        <v>体育
七2</v>
      </c>
      <c r="I10" s="54" t="str">
        <f>IFERROR(INDEX(总课程表0!I:I,MATCH($A10,总课程表0!I:I,0)-1)&amp;CHAR(10)&amp;INDEX(总课程表0!$A:$A,MATCH($A10,总课程表0!I:I,0)-1),"")</f>
        <v/>
      </c>
      <c r="J10" s="51" t="str">
        <f ca="1">IFERROR(INDEX(总课程表0!J:J,MATCH($A10,总课程表0!J:J,0)-1)&amp;CHAR(10)&amp;INDEX(总课程表0!$A:$A,MATCH($A10,总课程表0!J:J,0)-1),"")</f>
        <v/>
      </c>
      <c r="K10" s="49" t="str">
        <f>IFERROR(INDEX(总课程表0!K:K,MATCH($A10,总课程表0!K:K,0)-1)&amp;CHAR(10)&amp;INDEX(总课程表0!$A:$A,MATCH($A10,总课程表0!K:K,0)-1),"")</f>
        <v/>
      </c>
      <c r="L10" s="49" t="str">
        <f>IFERROR(INDEX(总课程表0!L:L,MATCH($A10,总课程表0!L:L,0)-1)&amp;CHAR(10)&amp;INDEX(总课程表0!$A:$A,MATCH($A10,总课程表0!L:L,0)-1),"")</f>
        <v/>
      </c>
      <c r="M10" s="50" t="str">
        <f>IFERROR(INDEX(总课程表0!M:M,MATCH($A10,总课程表0!M:M,0)-1)&amp;CHAR(10)&amp;INDEX(总课程表0!$A:$A,MATCH($A10,总课程表0!M:M,0)-1),"")</f>
        <v/>
      </c>
      <c r="N10" s="51" t="str">
        <f>IFERROR(INDEX(总课程表0!N:N,MATCH($A10,总课程表0!N:N,0)-1)&amp;CHAR(10)&amp;INDEX(总课程表0!$A:$A,MATCH($A10,总课程表0!N:N,0)-1),"")</f>
        <v>体育
九2</v>
      </c>
      <c r="O10" s="49" t="str">
        <f>IFERROR(INDEX(总课程表0!O:O,MATCH($A10,总课程表0!O:O,0)-1)&amp;CHAR(10)&amp;INDEX(总课程表0!$A:$A,MATCH($A10,总课程表0!O:O,0)-1),"")</f>
        <v/>
      </c>
      <c r="P10" s="49" t="str">
        <f>IFERROR(INDEX(总课程表0!P:P,MATCH($A10,总课程表0!P:P,0)-1)&amp;CHAR(10)&amp;INDEX(总课程表0!$A:$A,MATCH($A10,总课程表0!P:P,0)-1),"")</f>
        <v>体育
九1</v>
      </c>
      <c r="Q10" s="54" t="str">
        <f>IFERROR(INDEX(总课程表0!Q:Q,MATCH($A10,总课程表0!Q:Q,0)-1)&amp;CHAR(10)&amp;INDEX(总课程表0!$A:$A,MATCH($A10,总课程表0!Q:Q,0)-1),"")</f>
        <v/>
      </c>
      <c r="R10" s="51" t="str">
        <f ca="1">IFERROR(INDEX(总课程表0!R:R,MATCH($A10,总课程表0!R:R,0)-1)&amp;CHAR(10)&amp;INDEX(总课程表0!$A:$A,MATCH($A10,总课程表0!R:R,0)-1),"")</f>
        <v/>
      </c>
      <c r="S10" s="49" t="str">
        <f>IFERROR(INDEX(总课程表0!S:S,MATCH($A10,总课程表0!S:S,0)-1)&amp;CHAR(10)&amp;INDEX(总课程表0!$A:$A,MATCH($A10,总课程表0!S:S,0)-1),"")</f>
        <v/>
      </c>
      <c r="T10" s="49" t="str">
        <f>IFERROR(INDEX(总课程表0!T:T,MATCH($A10,总课程表0!T:T,0)-1)&amp;CHAR(10)&amp;INDEX(总课程表0!$A:$A,MATCH($A10,总课程表0!T:T,0)-1),"")</f>
        <v>体育
七1</v>
      </c>
      <c r="U10" s="50" t="str">
        <f>IFERROR(INDEX(总课程表0!U:U,MATCH($A10,总课程表0!U:U,0)-1)&amp;CHAR(10)&amp;INDEX(总课程表0!$A:$A,MATCH($A10,总课程表0!U:U,0)-1),"")</f>
        <v>体育
七2</v>
      </c>
      <c r="V10" s="51" t="str">
        <f>IFERROR(INDEX(总课程表0!V:V,MATCH($A10,总课程表0!V:V,0)-1)&amp;CHAR(10)&amp;INDEX(总课程表0!$A:$A,MATCH($A10,总课程表0!V:V,0)-1),"")</f>
        <v/>
      </c>
      <c r="W10" s="49" t="str">
        <f>IFERROR(INDEX(总课程表0!W:W,MATCH($A10,总课程表0!W:W,0)-1)&amp;CHAR(10)&amp;INDEX(总课程表0!$A:$A,MATCH($A10,总课程表0!W:W,0)-1),"")</f>
        <v/>
      </c>
      <c r="X10" s="49" t="str">
        <f t="array" ref="X10">IFERROR(IF(OR(A10=走班课),"选修",INDEX(总课程表0!X:X,MATCH($A10,总课程表0!X:X,0)-1)&amp;CHAR(10)&amp;INDEX(总课程表0!$A:$A,MATCH($A10,总课程表0!X:X,0)-1)),"")</f>
        <v/>
      </c>
      <c r="Y10" s="54" t="str">
        <f>IFERROR(INDEX(总课程表0!Y:Y,MATCH($A10,总课程表0!Y:Y,0)-1)&amp;CHAR(10)&amp;INDEX(总课程表0!$A:$A,MATCH($A10,总课程表0!Y:Y,0)-1),"")</f>
        <v/>
      </c>
      <c r="Z10" s="51" t="str">
        <f ca="1">IFERROR(INDEX(总课程表0!Z:Z,MATCH($A10,总课程表0!Z:Z,0)-1)&amp;CHAR(10)&amp;INDEX(总课程表0!$A:$A,MATCH($A10,总课程表0!Z:Z,0)-1),"")</f>
        <v/>
      </c>
      <c r="AA10" s="49" t="str">
        <f>IFERROR(INDEX(总课程表0!AA:AA,MATCH($A10,总课程表0!AA:AA,0)-1)&amp;CHAR(10)&amp;INDEX(总课程表0!$A:$A,MATCH($A10,总课程表0!AA:AA,0)-1),"")</f>
        <v/>
      </c>
      <c r="AB10" s="49" t="str">
        <f>IFERROR(INDEX(总课程表0!AB:AB,MATCH($A10,总课程表0!AB:AB,0)-1)&amp;CHAR(10)&amp;INDEX(总课程表0!$A:$A,MATCH($A10,总课程表0!AB:AB,0)-1),"")</f>
        <v/>
      </c>
      <c r="AC10" s="50" t="str">
        <f>IFERROR(INDEX(总课程表0!AC:AC,MATCH($A10,总课程表0!AC:AC,0)-1)&amp;CHAR(10)&amp;INDEX(总课程表0!$A:$A,MATCH($A10,总课程表0!AC:AC,0)-1),"")</f>
        <v/>
      </c>
      <c r="AD10" s="51" t="str">
        <f>IFERROR(INDEX(总课程表0!AD:AD,MATCH($A10,总课程表0!AD:AD,0)-1)&amp;CHAR(10)&amp;INDEX(总课程表0!$A:$A,MATCH($A10,总课程表0!AD:AD,0)-1),"")</f>
        <v>体育
九2</v>
      </c>
      <c r="AE10" s="49" t="str">
        <f>IFERROR(INDEX(总课程表0!AE:AE,MATCH($A10,总课程表0!AE:AE,0)-1)&amp;CHAR(10)&amp;INDEX(总课程表0!$A:$A,MATCH($A10,总课程表0!AE:AE,0)-1),"")</f>
        <v>体育
七1</v>
      </c>
      <c r="AF10" s="49" t="str">
        <f>IFERROR(INDEX(总课程表0!AF:AF,MATCH($A10,总课程表0!AF:AF,0)-1)&amp;CHAR(10)&amp;INDEX(总课程表0!$A:$A,MATCH($A10,总课程表0!AF:AF,0)-1),"")</f>
        <v/>
      </c>
      <c r="AG10" s="54" t="str">
        <f>IFERROR(INDEX(总课程表0!AG:AG,MATCH($A10,总课程表0!AG:AG,0)-1)&amp;CHAR(10)&amp;INDEX(总课程表0!$A:$A,MATCH($A10,总课程表0!AG:AG,0)-1),"")</f>
        <v/>
      </c>
      <c r="AH10" s="51" t="str">
        <f ca="1">IFERROR(INDEX(总课程表0!AH:AH,MATCH($A10,总课程表0!AH:AH,0)-1)&amp;CHAR(10)&amp;INDEX(总课程表0!$A:$A,MATCH($A10,总课程表0!AH:AH,0)-1),"")</f>
        <v/>
      </c>
      <c r="AI10" s="49" t="str">
        <f>IFERROR(INDEX(总课程表0!AI:AI,MATCH($A10,总课程表0!AI:AI,0)-1)&amp;CHAR(10)&amp;INDEX(总课程表0!$A:$A,MATCH($A10,总课程表0!AI:AI,0)-1),"")</f>
        <v>体育
七2</v>
      </c>
      <c r="AJ10" s="49" t="str">
        <f>IFERROR(INDEX(总课程表0!AJ:AJ,MATCH($A10,总课程表0!AJ:AJ,0)-1)&amp;CHAR(10)&amp;INDEX(总课程表0!$A:$A,MATCH($A10,总课程表0!AJ:AJ,0)-1),"")</f>
        <v>体育
九2</v>
      </c>
      <c r="AK10" s="50" t="str">
        <f>IFERROR(INDEX(总课程表0!AK:AK,MATCH($A10,总课程表0!AK:AK,0)-1)&amp;CHAR(10)&amp;INDEX(总课程表0!$A:$A,MATCH($A10,总课程表0!AK:AK,0)-1),"")</f>
        <v/>
      </c>
      <c r="AL10" s="51" t="str">
        <f>IFERROR(INDEX(总课程表0!AL:AL,MATCH($A10,总课程表0!AL:AL,0)-1)&amp;CHAR(10)&amp;INDEX(总课程表0!$A:$A,MATCH($A10,总课程表0!AL:AL,0)-1),"")</f>
        <v>体育
九1</v>
      </c>
      <c r="AM10" s="49" t="str">
        <f>IFERROR(INDEX(总课程表0!AM:AM,MATCH($A10,总课程表0!AM:AM,0)-1)&amp;CHAR(10)&amp;INDEX(总课程表0!$A:$A,MATCH($A10,总课程表0!AM:AM,0)-1),"")</f>
        <v>体育
七1</v>
      </c>
      <c r="AN10" s="49" t="str">
        <f>IFERROR(INDEX(总课程表0!AN:AN,MATCH($A10,总课程表0!AN:AN,0)-1)&amp;CHAR(10)&amp;INDEX(总课程表0!$A:$A,MATCH($A10,总课程表0!AN:AN,0)-1),"")</f>
        <v/>
      </c>
      <c r="AO10" s="54" t="str">
        <f>IFERROR(INDEX(总课程表0!AO:AO,MATCH($A10,总课程表0!AO:AO,0)-1)&amp;CHAR(10)&amp;INDEX(总课程表0!$A:$A,MATCH($A10,总课程表0!AO:AO,0)-1),"")</f>
        <v/>
      </c>
      <c r="AR10" s="56"/>
      <c r="AS10" s="56"/>
      <c r="AT10" s="56"/>
      <c r="AU10" s="56"/>
      <c r="AV10" s="56"/>
    </row>
    <row r="11" spans="1:48" ht="22.6" customHeight="1" x14ac:dyDescent="0.15">
      <c r="A11" s="20" t="str">
        <f>教师安排!AI9</f>
        <v>陈影</v>
      </c>
      <c r="B11" s="48" t="str">
        <f ca="1">IFERROR(INDEX(总课程表0!B:B,MATCH($A11,总课程表0!B:B,0)-1)&amp;CHAR(10)&amp;INDEX(总课程表0!$A:$A,MATCH($A11,总课程表0!B:B,0)-1),"")</f>
        <v/>
      </c>
      <c r="C11" s="49" t="str">
        <f>IFERROR(INDEX(总课程表0!C:C,MATCH($A11,总课程表0!C:C,0)-1)&amp;CHAR(10)&amp;INDEX(总课程表0!$A:$A,MATCH($A11,总课程表0!C:C,0)-1),"")</f>
        <v>外语
七6</v>
      </c>
      <c r="D11" s="49" t="str">
        <f>IFERROR(INDEX(总课程表0!D:D,MATCH($A11,总课程表0!D:D,0)-1)&amp;CHAR(10)&amp;INDEX(总课程表0!$A:$A,MATCH($A11,总课程表0!D:D,0)-1),"")</f>
        <v/>
      </c>
      <c r="E11" s="50" t="str">
        <f>IFERROR(INDEX(总课程表0!E:E,MATCH($A11,总课程表0!E:E,0)-1)&amp;CHAR(10)&amp;INDEX(总课程表0!$A:$A,MATCH($A11,总课程表0!E:E,0)-1),"")</f>
        <v>地校1
七2</v>
      </c>
      <c r="F11" s="51" t="str">
        <f>IFERROR(INDEX(总课程表0!F:F,MATCH($A11,总课程表0!F:F,0)-1)&amp;CHAR(10)&amp;INDEX(总课程表0!$A:$A,MATCH($A11,总课程表0!F:F,0)-1),"")</f>
        <v/>
      </c>
      <c r="G11" s="49" t="str">
        <f>IFERROR(INDEX(总课程表0!G:G,MATCH($A11,总课程表0!G:G,0)-1)&amp;CHAR(10)&amp;INDEX(总课程表0!$A:$A,MATCH($A11,总课程表0!G:G,0)-1),"")</f>
        <v/>
      </c>
      <c r="H11" s="49" t="str">
        <f>IFERROR(INDEX(总课程表0!H:H,MATCH($A11,总课程表0!H:H,0)-1)&amp;CHAR(10)&amp;INDEX(总课程表0!$A:$A,MATCH($A11,总课程表0!H:H,0)-1),"")</f>
        <v/>
      </c>
      <c r="I11" s="54" t="str">
        <f>IFERROR(INDEX(总课程表0!I:I,MATCH($A11,总课程表0!I:I,0)-1)&amp;CHAR(10)&amp;INDEX(总课程表0!$A:$A,MATCH($A11,总课程表0!I:I,0)-1),"")</f>
        <v/>
      </c>
      <c r="J11" s="51" t="str">
        <f ca="1">IFERROR(INDEX(总课程表0!J:J,MATCH($A11,总课程表0!J:J,0)-1)&amp;CHAR(10)&amp;INDEX(总课程表0!$A:$A,MATCH($A11,总课程表0!J:J,0)-1),"")</f>
        <v>外语
七2</v>
      </c>
      <c r="K11" s="49" t="str">
        <f>IFERROR(INDEX(总课程表0!K:K,MATCH($A11,总课程表0!K:K,0)-1)&amp;CHAR(10)&amp;INDEX(总课程表0!$A:$A,MATCH($A11,总课程表0!K:K,0)-1),"")</f>
        <v/>
      </c>
      <c r="L11" s="49" t="str">
        <f>IFERROR(INDEX(总课程表0!L:L,MATCH($A11,总课程表0!L:L,0)-1)&amp;CHAR(10)&amp;INDEX(总课程表0!$A:$A,MATCH($A11,总课程表0!L:L,0)-1),"")</f>
        <v/>
      </c>
      <c r="M11" s="50" t="str">
        <f>IFERROR(INDEX(总课程表0!M:M,MATCH($A11,总课程表0!M:M,0)-1)&amp;CHAR(10)&amp;INDEX(总课程表0!$A:$A,MATCH($A11,总课程表0!M:M,0)-1),"")</f>
        <v/>
      </c>
      <c r="N11" s="51" t="str">
        <f>IFERROR(INDEX(总课程表0!N:N,MATCH($A11,总课程表0!N:N,0)-1)&amp;CHAR(10)&amp;INDEX(总课程表0!$A:$A,MATCH($A11,总课程表0!N:N,0)-1),"")</f>
        <v/>
      </c>
      <c r="O11" s="49" t="str">
        <f>IFERROR(INDEX(总课程表0!O:O,MATCH($A11,总课程表0!O:O,0)-1)&amp;CHAR(10)&amp;INDEX(总课程表0!$A:$A,MATCH($A11,总课程表0!O:O,0)-1),"")</f>
        <v>外语
七6</v>
      </c>
      <c r="P11" s="49" t="str">
        <f>IFERROR(INDEX(总课程表0!P:P,MATCH($A11,总课程表0!P:P,0)-1)&amp;CHAR(10)&amp;INDEX(总课程表0!$A:$A,MATCH($A11,总课程表0!P:P,0)-1),"")</f>
        <v/>
      </c>
      <c r="Q11" s="54" t="str">
        <f>IFERROR(INDEX(总课程表0!Q:Q,MATCH($A11,总课程表0!Q:Q,0)-1)&amp;CHAR(10)&amp;INDEX(总课程表0!$A:$A,MATCH($A11,总课程表0!Q:Q,0)-1),"")</f>
        <v/>
      </c>
      <c r="R11" s="51" t="str">
        <f ca="1">IFERROR(INDEX(总课程表0!R:R,MATCH($A11,总课程表0!R:R,0)-1)&amp;CHAR(10)&amp;INDEX(总课程表0!$A:$A,MATCH($A11,总课程表0!R:R,0)-1),"")</f>
        <v/>
      </c>
      <c r="S11" s="49" t="str">
        <f>IFERROR(INDEX(总课程表0!S:S,MATCH($A11,总课程表0!S:S,0)-1)&amp;CHAR(10)&amp;INDEX(总课程表0!$A:$A,MATCH($A11,总课程表0!S:S,0)-1),"")</f>
        <v>外语
七2</v>
      </c>
      <c r="T11" s="49" t="str">
        <f>IFERROR(INDEX(总课程表0!T:T,MATCH($A11,总课程表0!T:T,0)-1)&amp;CHAR(10)&amp;INDEX(总课程表0!$A:$A,MATCH($A11,总课程表0!T:T,0)-1),"")</f>
        <v/>
      </c>
      <c r="U11" s="50" t="str">
        <f>IFERROR(INDEX(总课程表0!U:U,MATCH($A11,总课程表0!U:U,0)-1)&amp;CHAR(10)&amp;INDEX(总课程表0!$A:$A,MATCH($A11,总课程表0!U:U,0)-1),"")</f>
        <v>外语
七6</v>
      </c>
      <c r="V11" s="51" t="str">
        <f>IFERROR(INDEX(总课程表0!V:V,MATCH($A11,总课程表0!V:V,0)-1)&amp;CHAR(10)&amp;INDEX(总课程表0!$A:$A,MATCH($A11,总课程表0!V:V,0)-1),"")</f>
        <v/>
      </c>
      <c r="W11" s="49" t="str">
        <f>IFERROR(INDEX(总课程表0!W:W,MATCH($A11,总课程表0!W:W,0)-1)&amp;CHAR(10)&amp;INDEX(总课程表0!$A:$A,MATCH($A11,总课程表0!W:W,0)-1),"")</f>
        <v/>
      </c>
      <c r="X11" s="49" t="str">
        <f t="array" ref="X11">IFERROR(IF(OR(A11=走班课),"选修",INDEX(总课程表0!X:X,MATCH($A11,总课程表0!X:X,0)-1)&amp;CHAR(10)&amp;INDEX(总课程表0!$A:$A,MATCH($A11,总课程表0!X:X,0)-1)),"")</f>
        <v/>
      </c>
      <c r="Y11" s="54" t="str">
        <f>IFERROR(INDEX(总课程表0!Y:Y,MATCH($A11,总课程表0!Y:Y,0)-1)&amp;CHAR(10)&amp;INDEX(总课程表0!$A:$A,MATCH($A11,总课程表0!Y:Y,0)-1),"")</f>
        <v/>
      </c>
      <c r="Z11" s="51" t="str">
        <f ca="1">IFERROR(INDEX(总课程表0!Z:Z,MATCH($A11,总课程表0!Z:Z,0)-1)&amp;CHAR(10)&amp;INDEX(总课程表0!$A:$A,MATCH($A11,总课程表0!Z:Z,0)-1),"")</f>
        <v>地校1
七6</v>
      </c>
      <c r="AA11" s="49" t="str">
        <f>IFERROR(INDEX(总课程表0!AA:AA,MATCH($A11,总课程表0!AA:AA,0)-1)&amp;CHAR(10)&amp;INDEX(总课程表0!$A:$A,MATCH($A11,总课程表0!AA:AA,0)-1),"")</f>
        <v>外语
七2</v>
      </c>
      <c r="AB11" s="49" t="str">
        <f>IFERROR(INDEX(总课程表0!AB:AB,MATCH($A11,总课程表0!AB:AB,0)-1)&amp;CHAR(10)&amp;INDEX(总课程表0!$A:$A,MATCH($A11,总课程表0!AB:AB,0)-1),"")</f>
        <v/>
      </c>
      <c r="AC11" s="50" t="str">
        <f>IFERROR(INDEX(总课程表0!AC:AC,MATCH($A11,总课程表0!AC:AC,0)-1)&amp;CHAR(10)&amp;INDEX(总课程表0!$A:$A,MATCH($A11,总课程表0!AC:AC,0)-1),"")</f>
        <v/>
      </c>
      <c r="AD11" s="51" t="str">
        <f>IFERROR(INDEX(总课程表0!AD:AD,MATCH($A11,总课程表0!AD:AD,0)-1)&amp;CHAR(10)&amp;INDEX(总课程表0!$A:$A,MATCH($A11,总课程表0!AD:AD,0)-1),"")</f>
        <v/>
      </c>
      <c r="AE11" s="49" t="str">
        <f>IFERROR(INDEX(总课程表0!AE:AE,MATCH($A11,总课程表0!AE:AE,0)-1)&amp;CHAR(10)&amp;INDEX(总课程表0!$A:$A,MATCH($A11,总课程表0!AE:AE,0)-1),"")</f>
        <v/>
      </c>
      <c r="AF11" s="49" t="str">
        <f>IFERROR(INDEX(总课程表0!AF:AF,MATCH($A11,总课程表0!AF:AF,0)-1)&amp;CHAR(10)&amp;INDEX(总课程表0!$A:$A,MATCH($A11,总课程表0!AF:AF,0)-1),"")</f>
        <v/>
      </c>
      <c r="AG11" s="54" t="str">
        <f>IFERROR(INDEX(总课程表0!AG:AG,MATCH($A11,总课程表0!AG:AG,0)-1)&amp;CHAR(10)&amp;INDEX(总课程表0!$A:$A,MATCH($A11,总课程表0!AG:AG,0)-1),"")</f>
        <v/>
      </c>
      <c r="AH11" s="51" t="str">
        <f ca="1">IFERROR(INDEX(总课程表0!AH:AH,MATCH($A11,总课程表0!AH:AH,0)-1)&amp;CHAR(10)&amp;INDEX(总课程表0!$A:$A,MATCH($A11,总课程表0!AH:AH,0)-1),"")</f>
        <v/>
      </c>
      <c r="AI11" s="49" t="str">
        <f>IFERROR(INDEX(总课程表0!AI:AI,MATCH($A11,总课程表0!AI:AI,0)-1)&amp;CHAR(10)&amp;INDEX(总课程表0!$A:$A,MATCH($A11,总课程表0!AI:AI,0)-1),"")</f>
        <v>外语
七6</v>
      </c>
      <c r="AJ11" s="49" t="str">
        <f>IFERROR(INDEX(总课程表0!AJ:AJ,MATCH($A11,总课程表0!AJ:AJ,0)-1)&amp;CHAR(10)&amp;INDEX(总课程表0!$A:$A,MATCH($A11,总课程表0!AJ:AJ,0)-1),"")</f>
        <v>外语
七2</v>
      </c>
      <c r="AK11" s="50" t="str">
        <f>IFERROR(INDEX(总课程表0!AK:AK,MATCH($A11,总课程表0!AK:AK,0)-1)&amp;CHAR(10)&amp;INDEX(总课程表0!$A:$A,MATCH($A11,总课程表0!AK:AK,0)-1),"")</f>
        <v/>
      </c>
      <c r="AL11" s="51" t="str">
        <f>IFERROR(INDEX(总课程表0!AL:AL,MATCH($A11,总课程表0!AL:AL,0)-1)&amp;CHAR(10)&amp;INDEX(总课程表0!$A:$A,MATCH($A11,总课程表0!AL:AL,0)-1),"")</f>
        <v/>
      </c>
      <c r="AM11" s="49" t="str">
        <f>IFERROR(INDEX(总课程表0!AM:AM,MATCH($A11,总课程表0!AM:AM,0)-1)&amp;CHAR(10)&amp;INDEX(总课程表0!$A:$A,MATCH($A11,总课程表0!AM:AM,0)-1),"")</f>
        <v/>
      </c>
      <c r="AN11" s="49" t="str">
        <f>IFERROR(INDEX(总课程表0!AN:AN,MATCH($A11,总课程表0!AN:AN,0)-1)&amp;CHAR(10)&amp;INDEX(总课程表0!$A:$A,MATCH($A11,总课程表0!AN:AN,0)-1),"")</f>
        <v/>
      </c>
      <c r="AO11" s="54" t="str">
        <f>IFERROR(INDEX(总课程表0!AO:AO,MATCH($A11,总课程表0!AO:AO,0)-1)&amp;CHAR(10)&amp;INDEX(总课程表0!$A:$A,MATCH($A11,总课程表0!AO:AO,0)-1),"")</f>
        <v/>
      </c>
      <c r="AR11" s="56"/>
      <c r="AS11" s="56"/>
      <c r="AT11" s="56"/>
      <c r="AU11" s="56"/>
      <c r="AV11" s="56"/>
    </row>
    <row r="12" spans="1:48" ht="22.6" customHeight="1" x14ac:dyDescent="0.15">
      <c r="A12" s="20" t="str">
        <f>教师安排!AI10</f>
        <v>陈洲</v>
      </c>
      <c r="B12" s="48" t="str">
        <f ca="1">IFERROR(INDEX(总课程表0!B:B,MATCH($A12,总课程表0!B:B,0)-1)&amp;CHAR(10)&amp;INDEX(总课程表0!$A:$A,MATCH($A12,总课程表0!B:B,0)-1),"")</f>
        <v/>
      </c>
      <c r="C12" s="49" t="str">
        <f>IFERROR(INDEX(总课程表0!C:C,MATCH($A12,总课程表0!C:C,0)-1)&amp;CHAR(10)&amp;INDEX(总课程表0!$A:$A,MATCH($A12,总课程表0!C:C,0)-1),"")</f>
        <v>化学
九8</v>
      </c>
      <c r="D12" s="49" t="str">
        <f>IFERROR(INDEX(总课程表0!D:D,MATCH($A12,总课程表0!D:D,0)-1)&amp;CHAR(10)&amp;INDEX(总课程表0!$A:$A,MATCH($A12,总课程表0!D:D,0)-1),"")</f>
        <v>生物
七4</v>
      </c>
      <c r="E12" s="50" t="str">
        <f>IFERROR(INDEX(总课程表0!E:E,MATCH($A12,总课程表0!E:E,0)-1)&amp;CHAR(10)&amp;INDEX(总课程表0!$A:$A,MATCH($A12,总课程表0!E:E,0)-1),"")</f>
        <v/>
      </c>
      <c r="F12" s="51" t="str">
        <f>IFERROR(INDEX(总课程表0!F:F,MATCH($A12,总课程表0!F:F,0)-1)&amp;CHAR(10)&amp;INDEX(总课程表0!$A:$A,MATCH($A12,总课程表0!F:F,0)-1),"")</f>
        <v>化学
九3</v>
      </c>
      <c r="G12" s="49" t="str">
        <f>IFERROR(INDEX(总课程表0!G:G,MATCH($A12,总课程表0!G:G,0)-1)&amp;CHAR(10)&amp;INDEX(总课程表0!$A:$A,MATCH($A12,总课程表0!G:G,0)-1),"")</f>
        <v/>
      </c>
      <c r="H12" s="49" t="str">
        <f>IFERROR(INDEX(总课程表0!H:H,MATCH($A12,总课程表0!H:H,0)-1)&amp;CHAR(10)&amp;INDEX(总课程表0!$A:$A,MATCH($A12,总课程表0!H:H,0)-1),"")</f>
        <v/>
      </c>
      <c r="I12" s="54" t="str">
        <f>IFERROR(INDEX(总课程表0!I:I,MATCH($A12,总课程表0!I:I,0)-1)&amp;CHAR(10)&amp;INDEX(总课程表0!$A:$A,MATCH($A12,总课程表0!I:I,0)-1),"")</f>
        <v>化学
九8</v>
      </c>
      <c r="J12" s="51" t="str">
        <f ca="1">IFERROR(INDEX(总课程表0!J:J,MATCH($A12,总课程表0!J:J,0)-1)&amp;CHAR(10)&amp;INDEX(总课程表0!$A:$A,MATCH($A12,总课程表0!J:J,0)-1),"")</f>
        <v/>
      </c>
      <c r="K12" s="49" t="str">
        <f>IFERROR(INDEX(总课程表0!K:K,MATCH($A12,总课程表0!K:K,0)-1)&amp;CHAR(10)&amp;INDEX(总课程表0!$A:$A,MATCH($A12,总课程表0!K:K,0)-1),"")</f>
        <v/>
      </c>
      <c r="L12" s="49" t="str">
        <f>IFERROR(INDEX(总课程表0!L:L,MATCH($A12,总课程表0!L:L,0)-1)&amp;CHAR(10)&amp;INDEX(总课程表0!$A:$A,MATCH($A12,总课程表0!L:L,0)-1),"")</f>
        <v>化学
九3</v>
      </c>
      <c r="M12" s="50" t="str">
        <f>IFERROR(INDEX(总课程表0!M:M,MATCH($A12,总课程表0!M:M,0)-1)&amp;CHAR(10)&amp;INDEX(总课程表0!$A:$A,MATCH($A12,总课程表0!M:M,0)-1),"")</f>
        <v/>
      </c>
      <c r="N12" s="51" t="str">
        <f>IFERROR(INDEX(总课程表0!N:N,MATCH($A12,总课程表0!N:N,0)-1)&amp;CHAR(10)&amp;INDEX(总课程表0!$A:$A,MATCH($A12,总课程表0!N:N,0)-1),"")</f>
        <v/>
      </c>
      <c r="O12" s="49" t="str">
        <f>IFERROR(INDEX(总课程表0!O:O,MATCH($A12,总课程表0!O:O,0)-1)&amp;CHAR(10)&amp;INDEX(总课程表0!$A:$A,MATCH($A12,总课程表0!O:O,0)-1),"")</f>
        <v>化学
九8</v>
      </c>
      <c r="P12" s="49" t="str">
        <f>IFERROR(INDEX(总课程表0!P:P,MATCH($A12,总课程表0!P:P,0)-1)&amp;CHAR(10)&amp;INDEX(总课程表0!$A:$A,MATCH($A12,总课程表0!P:P,0)-1),"")</f>
        <v/>
      </c>
      <c r="Q12" s="54" t="str">
        <f>IFERROR(INDEX(总课程表0!Q:Q,MATCH($A12,总课程表0!Q:Q,0)-1)&amp;CHAR(10)&amp;INDEX(总课程表0!$A:$A,MATCH($A12,总课程表0!Q:Q,0)-1),"")</f>
        <v/>
      </c>
      <c r="R12" s="51" t="str">
        <f ca="1">IFERROR(INDEX(总课程表0!R:R,MATCH($A12,总课程表0!R:R,0)-1)&amp;CHAR(10)&amp;INDEX(总课程表0!$A:$A,MATCH($A12,总课程表0!R:R,0)-1),"")</f>
        <v/>
      </c>
      <c r="S12" s="49" t="str">
        <f>IFERROR(INDEX(总课程表0!S:S,MATCH($A12,总课程表0!S:S,0)-1)&amp;CHAR(10)&amp;INDEX(总课程表0!$A:$A,MATCH($A12,总课程表0!S:S,0)-1),"")</f>
        <v>化学
九3</v>
      </c>
      <c r="T12" s="49" t="str">
        <f>IFERROR(INDEX(总课程表0!T:T,MATCH($A12,总课程表0!T:T,0)-1)&amp;CHAR(10)&amp;INDEX(总课程表0!$A:$A,MATCH($A12,总课程表0!T:T,0)-1),"")</f>
        <v/>
      </c>
      <c r="U12" s="50" t="str">
        <f>IFERROR(INDEX(总课程表0!U:U,MATCH($A12,总课程表0!U:U,0)-1)&amp;CHAR(10)&amp;INDEX(总课程表0!$A:$A,MATCH($A12,总课程表0!U:U,0)-1),"")</f>
        <v>综实2
九8</v>
      </c>
      <c r="V12" s="51" t="str">
        <f>IFERROR(INDEX(总课程表0!V:V,MATCH($A12,总课程表0!V:V,0)-1)&amp;CHAR(10)&amp;INDEX(总课程表0!$A:$A,MATCH($A12,总课程表0!V:V,0)-1),"")</f>
        <v>生物
七4</v>
      </c>
      <c r="W12" s="49" t="str">
        <f>IFERROR(INDEX(总课程表0!W:W,MATCH($A12,总课程表0!W:W,0)-1)&amp;CHAR(10)&amp;INDEX(总课程表0!$A:$A,MATCH($A12,总课程表0!W:W,0)-1),"")</f>
        <v/>
      </c>
      <c r="X12" s="49" t="str">
        <f t="array" ref="X12">IFERROR(IF(OR(A12=走班课),"选修",INDEX(总课程表0!X:X,MATCH($A12,总课程表0!X:X,0)-1)&amp;CHAR(10)&amp;INDEX(总课程表0!$A:$A,MATCH($A12,总课程表0!X:X,0)-1)),"")</f>
        <v/>
      </c>
      <c r="Y12" s="54" t="str">
        <f>IFERROR(INDEX(总课程表0!Y:Y,MATCH($A12,总课程表0!Y:Y,0)-1)&amp;CHAR(10)&amp;INDEX(总课程表0!$A:$A,MATCH($A12,总课程表0!Y:Y,0)-1),"")</f>
        <v>化学
九3</v>
      </c>
      <c r="Z12" s="51" t="str">
        <f ca="1">IFERROR(INDEX(总课程表0!Z:Z,MATCH($A12,总课程表0!Z:Z,0)-1)&amp;CHAR(10)&amp;INDEX(总课程表0!$A:$A,MATCH($A12,总课程表0!Z:Z,0)-1),"")</f>
        <v/>
      </c>
      <c r="AA12" s="49" t="str">
        <f>IFERROR(INDEX(总课程表0!AA:AA,MATCH($A12,总课程表0!AA:AA,0)-1)&amp;CHAR(10)&amp;INDEX(总课程表0!$A:$A,MATCH($A12,总课程表0!AA:AA,0)-1),"")</f>
        <v/>
      </c>
      <c r="AB12" s="49" t="str">
        <f>IFERROR(INDEX(总课程表0!AB:AB,MATCH($A12,总课程表0!AB:AB,0)-1)&amp;CHAR(10)&amp;INDEX(总课程表0!$A:$A,MATCH($A12,总课程表0!AB:AB,0)-1),"")</f>
        <v>化学
九3</v>
      </c>
      <c r="AC12" s="50" t="str">
        <f>IFERROR(INDEX(总课程表0!AC:AC,MATCH($A12,总课程表0!AC:AC,0)-1)&amp;CHAR(10)&amp;INDEX(总课程表0!$A:$A,MATCH($A12,总课程表0!AC:AC,0)-1),"")</f>
        <v/>
      </c>
      <c r="AD12" s="51" t="str">
        <f>IFERROR(INDEX(总课程表0!AD:AD,MATCH($A12,总课程表0!AD:AD,0)-1)&amp;CHAR(10)&amp;INDEX(总课程表0!$A:$A,MATCH($A12,总课程表0!AD:AD,0)-1),"")</f>
        <v>生物
七4</v>
      </c>
      <c r="AE12" s="49" t="str">
        <f>IFERROR(INDEX(总课程表0!AE:AE,MATCH($A12,总课程表0!AE:AE,0)-1)&amp;CHAR(10)&amp;INDEX(总课程表0!$A:$A,MATCH($A12,总课程表0!AE:AE,0)-1),"")</f>
        <v>化学
九8</v>
      </c>
      <c r="AF12" s="49" t="str">
        <f>IFERROR(INDEX(总课程表0!AF:AF,MATCH($A12,总课程表0!AF:AF,0)-1)&amp;CHAR(10)&amp;INDEX(总课程表0!$A:$A,MATCH($A12,总课程表0!AF:AF,0)-1),"")</f>
        <v/>
      </c>
      <c r="AG12" s="54" t="str">
        <f>IFERROR(INDEX(总课程表0!AG:AG,MATCH($A12,总课程表0!AG:AG,0)-1)&amp;CHAR(10)&amp;INDEX(总课程表0!$A:$A,MATCH($A12,总课程表0!AG:AG,0)-1),"")</f>
        <v/>
      </c>
      <c r="AH12" s="51" t="str">
        <f ca="1">IFERROR(INDEX(总课程表0!AH:AH,MATCH($A12,总课程表0!AH:AH,0)-1)&amp;CHAR(10)&amp;INDEX(总课程表0!$A:$A,MATCH($A12,总课程表0!AH:AH,0)-1),"")</f>
        <v/>
      </c>
      <c r="AI12" s="49" t="str">
        <f>IFERROR(INDEX(总课程表0!AI:AI,MATCH($A12,总课程表0!AI:AI,0)-1)&amp;CHAR(10)&amp;INDEX(总课程表0!$A:$A,MATCH($A12,总课程表0!AI:AI,0)-1),"")</f>
        <v/>
      </c>
      <c r="AJ12" s="49" t="str">
        <f>IFERROR(INDEX(总课程表0!AJ:AJ,MATCH($A12,总课程表0!AJ:AJ,0)-1)&amp;CHAR(10)&amp;INDEX(总课程表0!$A:$A,MATCH($A12,总课程表0!AJ:AJ,0)-1),"")</f>
        <v>综实2
九3</v>
      </c>
      <c r="AK12" s="50" t="str">
        <f>IFERROR(INDEX(总课程表0!AK:AK,MATCH($A12,总课程表0!AK:AK,0)-1)&amp;CHAR(10)&amp;INDEX(总课程表0!$A:$A,MATCH($A12,总课程表0!AK:AK,0)-1),"")</f>
        <v>化学
九8</v>
      </c>
      <c r="AL12" s="51" t="str">
        <f>IFERROR(INDEX(总课程表0!AL:AL,MATCH($A12,总课程表0!AL:AL,0)-1)&amp;CHAR(10)&amp;INDEX(总课程表0!$A:$A,MATCH($A12,总课程表0!AL:AL,0)-1),"")</f>
        <v/>
      </c>
      <c r="AM12" s="49" t="str">
        <f>IFERROR(INDEX(总课程表0!AM:AM,MATCH($A12,总课程表0!AM:AM,0)-1)&amp;CHAR(10)&amp;INDEX(总课程表0!$A:$A,MATCH($A12,总课程表0!AM:AM,0)-1),"")</f>
        <v/>
      </c>
      <c r="AN12" s="49" t="str">
        <f>IFERROR(INDEX(总课程表0!AN:AN,MATCH($A12,总课程表0!AN:AN,0)-1)&amp;CHAR(10)&amp;INDEX(总课程表0!$A:$A,MATCH($A12,总课程表0!AN:AN,0)-1),"")</f>
        <v/>
      </c>
      <c r="AO12" s="54" t="str">
        <f>IFERROR(INDEX(总课程表0!AO:AO,MATCH($A12,总课程表0!AO:AO,0)-1)&amp;CHAR(10)&amp;INDEX(总课程表0!$A:$A,MATCH($A12,总课程表0!AO:AO,0)-1),"")</f>
        <v/>
      </c>
      <c r="AR12" s="56"/>
      <c r="AS12" s="56"/>
      <c r="AT12" s="56"/>
      <c r="AU12" s="56"/>
      <c r="AV12" s="56"/>
    </row>
    <row r="13" spans="1:48" ht="22.6" customHeight="1" x14ac:dyDescent="0.15">
      <c r="A13" s="20" t="str">
        <f>教师安排!AI11</f>
        <v>邓亚丽</v>
      </c>
      <c r="B13" s="48" t="str">
        <f ca="1">IFERROR(INDEX(总课程表0!B:B,MATCH($A13,总课程表0!B:B,0)-1)&amp;CHAR(10)&amp;INDEX(总课程表0!$A:$A,MATCH($A13,总课程表0!B:B,0)-1),"")</f>
        <v>外语
八3</v>
      </c>
      <c r="C13" s="49" t="str">
        <f>IFERROR(INDEX(总课程表0!C:C,MATCH($A13,总课程表0!C:C,0)-1)&amp;CHAR(10)&amp;INDEX(总课程表0!$A:$A,MATCH($A13,总课程表0!C:C,0)-1),"")</f>
        <v>外语
八7</v>
      </c>
      <c r="D13" s="49" t="str">
        <f>IFERROR(INDEX(总课程表0!D:D,MATCH($A13,总课程表0!D:D,0)-1)&amp;CHAR(10)&amp;INDEX(总课程表0!$A:$A,MATCH($A13,总课程表0!D:D,0)-1),"")</f>
        <v/>
      </c>
      <c r="E13" s="50" t="str">
        <f>IFERROR(INDEX(总课程表0!E:E,MATCH($A13,总课程表0!E:E,0)-1)&amp;CHAR(10)&amp;INDEX(总课程表0!$A:$A,MATCH($A13,总课程表0!E:E,0)-1),"")</f>
        <v/>
      </c>
      <c r="F13" s="51" t="str">
        <f>IFERROR(INDEX(总课程表0!F:F,MATCH($A13,总课程表0!F:F,0)-1)&amp;CHAR(10)&amp;INDEX(总课程表0!$A:$A,MATCH($A13,总课程表0!F:F,0)-1),"")</f>
        <v/>
      </c>
      <c r="G13" s="49" t="str">
        <f>IFERROR(INDEX(总课程表0!G:G,MATCH($A13,总课程表0!G:G,0)-1)&amp;CHAR(10)&amp;INDEX(总课程表0!$A:$A,MATCH($A13,总课程表0!G:G,0)-1),"")</f>
        <v/>
      </c>
      <c r="H13" s="49" t="str">
        <f>IFERROR(INDEX(总课程表0!H:H,MATCH($A13,总课程表0!H:H,0)-1)&amp;CHAR(10)&amp;INDEX(总课程表0!$A:$A,MATCH($A13,总课程表0!H:H,0)-1),"")</f>
        <v/>
      </c>
      <c r="I13" s="54" t="str">
        <f>IFERROR(INDEX(总课程表0!I:I,MATCH($A13,总课程表0!I:I,0)-1)&amp;CHAR(10)&amp;INDEX(总课程表0!$A:$A,MATCH($A13,总课程表0!I:I,0)-1),"")</f>
        <v/>
      </c>
      <c r="J13" s="51" t="str">
        <f ca="1">IFERROR(INDEX(总课程表0!J:J,MATCH($A13,总课程表0!J:J,0)-1)&amp;CHAR(10)&amp;INDEX(总课程表0!$A:$A,MATCH($A13,总课程表0!J:J,0)-1),"")</f>
        <v/>
      </c>
      <c r="K13" s="49" t="str">
        <f>IFERROR(INDEX(总课程表0!K:K,MATCH($A13,总课程表0!K:K,0)-1)&amp;CHAR(10)&amp;INDEX(总课程表0!$A:$A,MATCH($A13,总课程表0!K:K,0)-1),"")</f>
        <v>外语
八7</v>
      </c>
      <c r="L13" s="49" t="str">
        <f>IFERROR(INDEX(总课程表0!L:L,MATCH($A13,总课程表0!L:L,0)-1)&amp;CHAR(10)&amp;INDEX(总课程表0!$A:$A,MATCH($A13,总课程表0!L:L,0)-1),"")</f>
        <v/>
      </c>
      <c r="M13" s="50" t="str">
        <f>IFERROR(INDEX(总课程表0!M:M,MATCH($A13,总课程表0!M:M,0)-1)&amp;CHAR(10)&amp;INDEX(总课程表0!$A:$A,MATCH($A13,总课程表0!M:M,0)-1),"")</f>
        <v/>
      </c>
      <c r="N13" s="51" t="str">
        <f>IFERROR(INDEX(总课程表0!N:N,MATCH($A13,总课程表0!N:N,0)-1)&amp;CHAR(10)&amp;INDEX(总课程表0!$A:$A,MATCH($A13,总课程表0!N:N,0)-1),"")</f>
        <v/>
      </c>
      <c r="O13" s="49" t="str">
        <f>IFERROR(INDEX(总课程表0!O:O,MATCH($A13,总课程表0!O:O,0)-1)&amp;CHAR(10)&amp;INDEX(总课程表0!$A:$A,MATCH($A13,总课程表0!O:O,0)-1),"")</f>
        <v/>
      </c>
      <c r="P13" s="49" t="str">
        <f>IFERROR(INDEX(总课程表0!P:P,MATCH($A13,总课程表0!P:P,0)-1)&amp;CHAR(10)&amp;INDEX(总课程表0!$A:$A,MATCH($A13,总课程表0!P:P,0)-1),"")</f>
        <v>地校1
八3</v>
      </c>
      <c r="Q13" s="54" t="str">
        <f>IFERROR(INDEX(总课程表0!Q:Q,MATCH($A13,总课程表0!Q:Q,0)-1)&amp;CHAR(10)&amp;INDEX(总课程表0!$A:$A,MATCH($A13,总课程表0!Q:Q,0)-1),"")</f>
        <v/>
      </c>
      <c r="R13" s="51" t="str">
        <f ca="1">IFERROR(INDEX(总课程表0!R:R,MATCH($A13,总课程表0!R:R,0)-1)&amp;CHAR(10)&amp;INDEX(总课程表0!$A:$A,MATCH($A13,总课程表0!R:R,0)-1),"")</f>
        <v>地校1
八7</v>
      </c>
      <c r="S13" s="49" t="str">
        <f>IFERROR(INDEX(总课程表0!S:S,MATCH($A13,总课程表0!S:S,0)-1)&amp;CHAR(10)&amp;INDEX(总课程表0!$A:$A,MATCH($A13,总课程表0!S:S,0)-1),"")</f>
        <v/>
      </c>
      <c r="T13" s="49" t="str">
        <f>IFERROR(INDEX(总课程表0!T:T,MATCH($A13,总课程表0!T:T,0)-1)&amp;CHAR(10)&amp;INDEX(总课程表0!$A:$A,MATCH($A13,总课程表0!T:T,0)-1),"")</f>
        <v/>
      </c>
      <c r="U13" s="50" t="str">
        <f>IFERROR(INDEX(总课程表0!U:U,MATCH($A13,总课程表0!U:U,0)-1)&amp;CHAR(10)&amp;INDEX(总课程表0!$A:$A,MATCH($A13,总课程表0!U:U,0)-1),"")</f>
        <v>外语
八3</v>
      </c>
      <c r="V13" s="51" t="str">
        <f>IFERROR(INDEX(总课程表0!V:V,MATCH($A13,总课程表0!V:V,0)-1)&amp;CHAR(10)&amp;INDEX(总课程表0!$A:$A,MATCH($A13,总课程表0!V:V,0)-1),"")</f>
        <v/>
      </c>
      <c r="W13" s="49" t="str">
        <f>IFERROR(INDEX(总课程表0!W:W,MATCH($A13,总课程表0!W:W,0)-1)&amp;CHAR(10)&amp;INDEX(总课程表0!$A:$A,MATCH($A13,总课程表0!W:W,0)-1),"")</f>
        <v>班会
八3</v>
      </c>
      <c r="X13" s="49" t="str">
        <f t="array" ref="X13">IFERROR(IF(OR(A13=走班课),"选修",INDEX(总课程表0!X:X,MATCH($A13,总课程表0!X:X,0)-1)&amp;CHAR(10)&amp;INDEX(总课程表0!$A:$A,MATCH($A13,总课程表0!X:X,0)-1)),"")</f>
        <v/>
      </c>
      <c r="Y13" s="54" t="str">
        <f>IFERROR(INDEX(总课程表0!Y:Y,MATCH($A13,总课程表0!Y:Y,0)-1)&amp;CHAR(10)&amp;INDEX(总课程表0!$A:$A,MATCH($A13,总课程表0!Y:Y,0)-1),"")</f>
        <v/>
      </c>
      <c r="Z13" s="51" t="str">
        <f ca="1">IFERROR(INDEX(总课程表0!Z:Z,MATCH($A13,总课程表0!Z:Z,0)-1)&amp;CHAR(10)&amp;INDEX(总课程表0!$A:$A,MATCH($A13,总课程表0!Z:Z,0)-1),"")</f>
        <v/>
      </c>
      <c r="AA13" s="49" t="str">
        <f>IFERROR(INDEX(总课程表0!AA:AA,MATCH($A13,总课程表0!AA:AA,0)-1)&amp;CHAR(10)&amp;INDEX(总课程表0!$A:$A,MATCH($A13,总课程表0!AA:AA,0)-1),"")</f>
        <v/>
      </c>
      <c r="AB13" s="49" t="str">
        <f>IFERROR(INDEX(总课程表0!AB:AB,MATCH($A13,总课程表0!AB:AB,0)-1)&amp;CHAR(10)&amp;INDEX(总课程表0!$A:$A,MATCH($A13,总课程表0!AB:AB,0)-1),"")</f>
        <v/>
      </c>
      <c r="AC13" s="50" t="str">
        <f>IFERROR(INDEX(总课程表0!AC:AC,MATCH($A13,总课程表0!AC:AC,0)-1)&amp;CHAR(10)&amp;INDEX(总课程表0!$A:$A,MATCH($A13,总课程表0!AC:AC,0)-1),"")</f>
        <v/>
      </c>
      <c r="AD13" s="51" t="str">
        <f>IFERROR(INDEX(总课程表0!AD:AD,MATCH($A13,总课程表0!AD:AD,0)-1)&amp;CHAR(10)&amp;INDEX(总课程表0!$A:$A,MATCH($A13,总课程表0!AD:AD,0)-1),"")</f>
        <v/>
      </c>
      <c r="AE13" s="49" t="str">
        <f>IFERROR(INDEX(总课程表0!AE:AE,MATCH($A13,总课程表0!AE:AE,0)-1)&amp;CHAR(10)&amp;INDEX(总课程表0!$A:$A,MATCH($A13,总课程表0!AE:AE,0)-1),"")</f>
        <v>外语
八3</v>
      </c>
      <c r="AF13" s="49" t="str">
        <f>IFERROR(INDEX(总课程表0!AF:AF,MATCH($A13,总课程表0!AF:AF,0)-1)&amp;CHAR(10)&amp;INDEX(总课程表0!$A:$A,MATCH($A13,总课程表0!AF:AF,0)-1),"")</f>
        <v>外语
八7</v>
      </c>
      <c r="AG13" s="54" t="str">
        <f>IFERROR(INDEX(总课程表0!AG:AG,MATCH($A13,总课程表0!AG:AG,0)-1)&amp;CHAR(10)&amp;INDEX(总课程表0!$A:$A,MATCH($A13,总课程表0!AG:AG,0)-1),"")</f>
        <v/>
      </c>
      <c r="AH13" s="51" t="str">
        <f ca="1">IFERROR(INDEX(总课程表0!AH:AH,MATCH($A13,总课程表0!AH:AH,0)-1)&amp;CHAR(10)&amp;INDEX(总课程表0!$A:$A,MATCH($A13,总课程表0!AH:AH,0)-1),"")</f>
        <v/>
      </c>
      <c r="AI13" s="49" t="str">
        <f>IFERROR(INDEX(总课程表0!AI:AI,MATCH($A13,总课程表0!AI:AI,0)-1)&amp;CHAR(10)&amp;INDEX(总课程表0!$A:$A,MATCH($A13,总课程表0!AI:AI,0)-1),"")</f>
        <v>外语
八3</v>
      </c>
      <c r="AJ13" s="49" t="str">
        <f>IFERROR(INDEX(总课程表0!AJ:AJ,MATCH($A13,总课程表0!AJ:AJ,0)-1)&amp;CHAR(10)&amp;INDEX(总课程表0!$A:$A,MATCH($A13,总课程表0!AJ:AJ,0)-1),"")</f>
        <v>外语
八7</v>
      </c>
      <c r="AK13" s="50" t="str">
        <f>IFERROR(INDEX(总课程表0!AK:AK,MATCH($A13,总课程表0!AK:AK,0)-1)&amp;CHAR(10)&amp;INDEX(总课程表0!$A:$A,MATCH($A13,总课程表0!AK:AK,0)-1),"")</f>
        <v/>
      </c>
      <c r="AL13" s="51" t="str">
        <f>IFERROR(INDEX(总课程表0!AL:AL,MATCH($A13,总课程表0!AL:AL,0)-1)&amp;CHAR(10)&amp;INDEX(总课程表0!$A:$A,MATCH($A13,总课程表0!AL:AL,0)-1),"")</f>
        <v/>
      </c>
      <c r="AM13" s="49" t="str">
        <f>IFERROR(INDEX(总课程表0!AM:AM,MATCH($A13,总课程表0!AM:AM,0)-1)&amp;CHAR(10)&amp;INDEX(总课程表0!$A:$A,MATCH($A13,总课程表0!AM:AM,0)-1),"")</f>
        <v/>
      </c>
      <c r="AN13" s="49" t="str">
        <f>IFERROR(INDEX(总课程表0!AN:AN,MATCH($A13,总课程表0!AN:AN,0)-1)&amp;CHAR(10)&amp;INDEX(总课程表0!$A:$A,MATCH($A13,总课程表0!AN:AN,0)-1),"")</f>
        <v/>
      </c>
      <c r="AO13" s="54" t="str">
        <f>IFERROR(INDEX(总课程表0!AO:AO,MATCH($A13,总课程表0!AO:AO,0)-1)&amp;CHAR(10)&amp;INDEX(总课程表0!$A:$A,MATCH($A13,总课程表0!AO:AO,0)-1),"")</f>
        <v/>
      </c>
      <c r="AR13" s="56"/>
      <c r="AS13" s="56"/>
      <c r="AT13" s="56"/>
      <c r="AU13" s="56"/>
      <c r="AV13" s="56"/>
    </row>
    <row r="14" spans="1:48" ht="22.6" customHeight="1" x14ac:dyDescent="0.15">
      <c r="A14" s="20" t="str">
        <f>教师安排!AI12</f>
        <v>丁美华</v>
      </c>
      <c r="B14" s="48" t="str">
        <f ca="1">IFERROR(INDEX(总课程表0!B:B,MATCH($A14,总课程表0!B:B,0)-1)&amp;CHAR(10)&amp;INDEX(总课程表0!$A:$A,MATCH($A14,总课程表0!B:B,0)-1),"")</f>
        <v>数学
七6</v>
      </c>
      <c r="C14" s="49" t="str">
        <f>IFERROR(INDEX(总课程表0!C:C,MATCH($A14,总课程表0!C:C,0)-1)&amp;CHAR(10)&amp;INDEX(总课程表0!$A:$A,MATCH($A14,总课程表0!C:C,0)-1),"")</f>
        <v/>
      </c>
      <c r="D14" s="49" t="str">
        <f>IFERROR(INDEX(总课程表0!D:D,MATCH($A14,总课程表0!D:D,0)-1)&amp;CHAR(10)&amp;INDEX(总课程表0!$A:$A,MATCH($A14,总课程表0!D:D,0)-1),"")</f>
        <v>数学
七2</v>
      </c>
      <c r="E14" s="50" t="str">
        <f>IFERROR(INDEX(总课程表0!E:E,MATCH($A14,总课程表0!E:E,0)-1)&amp;CHAR(10)&amp;INDEX(总课程表0!$A:$A,MATCH($A14,总课程表0!E:E,0)-1),"")</f>
        <v/>
      </c>
      <c r="F14" s="51" t="str">
        <f>IFERROR(INDEX(总课程表0!F:F,MATCH($A14,总课程表0!F:F,0)-1)&amp;CHAR(10)&amp;INDEX(总课程表0!$A:$A,MATCH($A14,总课程表0!F:F,0)-1),"")</f>
        <v/>
      </c>
      <c r="G14" s="49" t="str">
        <f>IFERROR(INDEX(总课程表0!G:G,MATCH($A14,总课程表0!G:G,0)-1)&amp;CHAR(10)&amp;INDEX(总课程表0!$A:$A,MATCH($A14,总课程表0!G:G,0)-1),"")</f>
        <v/>
      </c>
      <c r="H14" s="49" t="str">
        <f>IFERROR(INDEX(总课程表0!H:H,MATCH($A14,总课程表0!H:H,0)-1)&amp;CHAR(10)&amp;INDEX(总课程表0!$A:$A,MATCH($A14,总课程表0!H:H,0)-1),"")</f>
        <v/>
      </c>
      <c r="I14" s="54" t="str">
        <f>IFERROR(INDEX(总课程表0!I:I,MATCH($A14,总课程表0!I:I,0)-1)&amp;CHAR(10)&amp;INDEX(总课程表0!$A:$A,MATCH($A14,总课程表0!I:I,0)-1),"")</f>
        <v/>
      </c>
      <c r="J14" s="51" t="str">
        <f ca="1">IFERROR(INDEX(总课程表0!J:J,MATCH($A14,总课程表0!J:J,0)-1)&amp;CHAR(10)&amp;INDEX(总课程表0!$A:$A,MATCH($A14,总课程表0!J:J,0)-1),"")</f>
        <v>数学
七6</v>
      </c>
      <c r="K14" s="49" t="str">
        <f>IFERROR(INDEX(总课程表0!K:K,MATCH($A14,总课程表0!K:K,0)-1)&amp;CHAR(10)&amp;INDEX(总课程表0!$A:$A,MATCH($A14,总课程表0!K:K,0)-1),"")</f>
        <v/>
      </c>
      <c r="L14" s="49" t="str">
        <f>IFERROR(INDEX(总课程表0!L:L,MATCH($A14,总课程表0!L:L,0)-1)&amp;CHAR(10)&amp;INDEX(总课程表0!$A:$A,MATCH($A14,总课程表0!L:L,0)-1),"")</f>
        <v>数学
七2</v>
      </c>
      <c r="M14" s="50" t="str">
        <f>IFERROR(INDEX(总课程表0!M:M,MATCH($A14,总课程表0!M:M,0)-1)&amp;CHAR(10)&amp;INDEX(总课程表0!$A:$A,MATCH($A14,总课程表0!M:M,0)-1),"")</f>
        <v/>
      </c>
      <c r="N14" s="51" t="str">
        <f>IFERROR(INDEX(总课程表0!N:N,MATCH($A14,总课程表0!N:N,0)-1)&amp;CHAR(10)&amp;INDEX(总课程表0!$A:$A,MATCH($A14,总课程表0!N:N,0)-1),"")</f>
        <v/>
      </c>
      <c r="O14" s="49" t="str">
        <f>IFERROR(INDEX(总课程表0!O:O,MATCH($A14,总课程表0!O:O,0)-1)&amp;CHAR(10)&amp;INDEX(总课程表0!$A:$A,MATCH($A14,总课程表0!O:O,0)-1),"")</f>
        <v/>
      </c>
      <c r="P14" s="49" t="str">
        <f>IFERROR(INDEX(总课程表0!P:P,MATCH($A14,总课程表0!P:P,0)-1)&amp;CHAR(10)&amp;INDEX(总课程表0!$A:$A,MATCH($A14,总课程表0!P:P,0)-1),"")</f>
        <v>综实
七6</v>
      </c>
      <c r="Q14" s="54" t="str">
        <f>IFERROR(INDEX(总课程表0!Q:Q,MATCH($A14,总课程表0!Q:Q,0)-1)&amp;CHAR(10)&amp;INDEX(总课程表0!$A:$A,MATCH($A14,总课程表0!Q:Q,0)-1),"")</f>
        <v/>
      </c>
      <c r="R14" s="51" t="str">
        <f ca="1">IFERROR(INDEX(总课程表0!R:R,MATCH($A14,总课程表0!R:R,0)-1)&amp;CHAR(10)&amp;INDEX(总课程表0!$A:$A,MATCH($A14,总课程表0!R:R,0)-1),"")</f>
        <v>数学
七2</v>
      </c>
      <c r="S14" s="49" t="str">
        <f>IFERROR(INDEX(总课程表0!S:S,MATCH($A14,总课程表0!S:S,0)-1)&amp;CHAR(10)&amp;INDEX(总课程表0!$A:$A,MATCH($A14,总课程表0!S:S,0)-1),"")</f>
        <v/>
      </c>
      <c r="T14" s="49" t="str">
        <f>IFERROR(INDEX(总课程表0!T:T,MATCH($A14,总课程表0!T:T,0)-1)&amp;CHAR(10)&amp;INDEX(总课程表0!$A:$A,MATCH($A14,总课程表0!T:T,0)-1),"")</f>
        <v>数学
七6</v>
      </c>
      <c r="U14" s="50" t="str">
        <f>IFERROR(INDEX(总课程表0!U:U,MATCH($A14,总课程表0!U:U,0)-1)&amp;CHAR(10)&amp;INDEX(总课程表0!$A:$A,MATCH($A14,总课程表0!U:U,0)-1),"")</f>
        <v/>
      </c>
      <c r="V14" s="51" t="str">
        <f>IFERROR(INDEX(总课程表0!V:V,MATCH($A14,总课程表0!V:V,0)-1)&amp;CHAR(10)&amp;INDEX(总课程表0!$A:$A,MATCH($A14,总课程表0!V:V,0)-1),"")</f>
        <v/>
      </c>
      <c r="W14" s="49" t="str">
        <f>IFERROR(INDEX(总课程表0!W:W,MATCH($A14,总课程表0!W:W,0)-1)&amp;CHAR(10)&amp;INDEX(总课程表0!$A:$A,MATCH($A14,总课程表0!W:W,0)-1),"")</f>
        <v>班会
七2</v>
      </c>
      <c r="X14" s="49" t="str">
        <f t="array" ref="X14">IFERROR(IF(OR(A14=走班课),"选修",INDEX(总课程表0!X:X,MATCH($A14,总课程表0!X:X,0)-1)&amp;CHAR(10)&amp;INDEX(总课程表0!$A:$A,MATCH($A14,总课程表0!X:X,0)-1)),"")</f>
        <v/>
      </c>
      <c r="Y14" s="54" t="str">
        <f>IFERROR(INDEX(总课程表0!Y:Y,MATCH($A14,总课程表0!Y:Y,0)-1)&amp;CHAR(10)&amp;INDEX(总课程表0!$A:$A,MATCH($A14,总课程表0!Y:Y,0)-1),"")</f>
        <v/>
      </c>
      <c r="Z14" s="51" t="str">
        <f ca="1">IFERROR(INDEX(总课程表0!Z:Z,MATCH($A14,总课程表0!Z:Z,0)-1)&amp;CHAR(10)&amp;INDEX(总课程表0!$A:$A,MATCH($A14,总课程表0!Z:Z,0)-1),"")</f>
        <v>数学
七2</v>
      </c>
      <c r="AA14" s="49" t="str">
        <f>IFERROR(INDEX(总课程表0!AA:AA,MATCH($A14,总课程表0!AA:AA,0)-1)&amp;CHAR(10)&amp;INDEX(总课程表0!$A:$A,MATCH($A14,总课程表0!AA:AA,0)-1),"")</f>
        <v/>
      </c>
      <c r="AB14" s="49" t="str">
        <f>IFERROR(INDEX(总课程表0!AB:AB,MATCH($A14,总课程表0!AB:AB,0)-1)&amp;CHAR(10)&amp;INDEX(总课程表0!$A:$A,MATCH($A14,总课程表0!AB:AB,0)-1),"")</f>
        <v/>
      </c>
      <c r="AC14" s="50" t="str">
        <f>IFERROR(INDEX(总课程表0!AC:AC,MATCH($A14,总课程表0!AC:AC,0)-1)&amp;CHAR(10)&amp;INDEX(总课程表0!$A:$A,MATCH($A14,总课程表0!AC:AC,0)-1),"")</f>
        <v>数学
七6</v>
      </c>
      <c r="AD14" s="51" t="str">
        <f>IFERROR(INDEX(总课程表0!AD:AD,MATCH($A14,总课程表0!AD:AD,0)-1)&amp;CHAR(10)&amp;INDEX(总课程表0!$A:$A,MATCH($A14,总课程表0!AD:AD,0)-1),"")</f>
        <v/>
      </c>
      <c r="AE14" s="49" t="str">
        <f>IFERROR(INDEX(总课程表0!AE:AE,MATCH($A14,总课程表0!AE:AE,0)-1)&amp;CHAR(10)&amp;INDEX(总课程表0!$A:$A,MATCH($A14,总课程表0!AE:AE,0)-1),"")</f>
        <v/>
      </c>
      <c r="AF14" s="49" t="str">
        <f>IFERROR(INDEX(总课程表0!AF:AF,MATCH($A14,总课程表0!AF:AF,0)-1)&amp;CHAR(10)&amp;INDEX(总课程表0!$A:$A,MATCH($A14,总课程表0!AF:AF,0)-1),"")</f>
        <v/>
      </c>
      <c r="AG14" s="54" t="str">
        <f>IFERROR(INDEX(总课程表0!AG:AG,MATCH($A14,总课程表0!AG:AG,0)-1)&amp;CHAR(10)&amp;INDEX(总课程表0!$A:$A,MATCH($A14,总课程表0!AG:AG,0)-1),"")</f>
        <v/>
      </c>
      <c r="AH14" s="51" t="str">
        <f ca="1">IFERROR(INDEX(总课程表0!AH:AH,MATCH($A14,总课程表0!AH:AH,0)-1)&amp;CHAR(10)&amp;INDEX(总课程表0!$A:$A,MATCH($A14,总课程表0!AH:AH,0)-1),"")</f>
        <v>数学
七6</v>
      </c>
      <c r="AI14" s="49" t="str">
        <f>IFERROR(INDEX(总课程表0!AI:AI,MATCH($A14,总课程表0!AI:AI,0)-1)&amp;CHAR(10)&amp;INDEX(总课程表0!$A:$A,MATCH($A14,总课程表0!AI:AI,0)-1),"")</f>
        <v/>
      </c>
      <c r="AJ14" s="49" t="str">
        <f>IFERROR(INDEX(总课程表0!AJ:AJ,MATCH($A14,总课程表0!AJ:AJ,0)-1)&amp;CHAR(10)&amp;INDEX(总课程表0!$A:$A,MATCH($A14,总课程表0!AJ:AJ,0)-1),"")</f>
        <v/>
      </c>
      <c r="AK14" s="50" t="str">
        <f>IFERROR(INDEX(总课程表0!AK:AK,MATCH($A14,总课程表0!AK:AK,0)-1)&amp;CHAR(10)&amp;INDEX(总课程表0!$A:$A,MATCH($A14,总课程表0!AK:AK,0)-1),"")</f>
        <v>数学
七2</v>
      </c>
      <c r="AL14" s="51" t="str">
        <f>IFERROR(INDEX(总课程表0!AL:AL,MATCH($A14,总课程表0!AL:AL,0)-1)&amp;CHAR(10)&amp;INDEX(总课程表0!$A:$A,MATCH($A14,总课程表0!AL:AL,0)-1),"")</f>
        <v/>
      </c>
      <c r="AM14" s="49" t="str">
        <f>IFERROR(INDEX(总课程表0!AM:AM,MATCH($A14,总课程表0!AM:AM,0)-1)&amp;CHAR(10)&amp;INDEX(总课程表0!$A:$A,MATCH($A14,总课程表0!AM:AM,0)-1),"")</f>
        <v/>
      </c>
      <c r="AN14" s="49" t="str">
        <f>IFERROR(INDEX(总课程表0!AN:AN,MATCH($A14,总课程表0!AN:AN,0)-1)&amp;CHAR(10)&amp;INDEX(总课程表0!$A:$A,MATCH($A14,总课程表0!AN:AN,0)-1),"")</f>
        <v>综实
七2</v>
      </c>
      <c r="AO14" s="54" t="str">
        <f>IFERROR(INDEX(总课程表0!AO:AO,MATCH($A14,总课程表0!AO:AO,0)-1)&amp;CHAR(10)&amp;INDEX(总课程表0!$A:$A,MATCH($A14,总课程表0!AO:AO,0)-1),"")</f>
        <v/>
      </c>
      <c r="AR14" s="56"/>
      <c r="AS14" s="56"/>
      <c r="AT14" s="56"/>
      <c r="AU14" s="56"/>
      <c r="AV14" s="56"/>
    </row>
    <row r="15" spans="1:48" ht="22.6" customHeight="1" x14ac:dyDescent="0.15">
      <c r="A15" s="20" t="str">
        <f>教师安排!AI13</f>
        <v>丁素娟</v>
      </c>
      <c r="B15" s="48" t="str">
        <f ca="1">IFERROR(INDEX(总课程表0!B:B,MATCH($A15,总课程表0!B:B,0)-1)&amp;CHAR(10)&amp;INDEX(总课程表0!$A:$A,MATCH($A15,总课程表0!B:B,0)-1),"")</f>
        <v/>
      </c>
      <c r="C15" s="49" t="str">
        <f>IFERROR(INDEX(总课程表0!C:C,MATCH($A15,总课程表0!C:C,0)-1)&amp;CHAR(10)&amp;INDEX(总课程表0!$A:$A,MATCH($A15,总课程表0!C:C,0)-1),"")</f>
        <v/>
      </c>
      <c r="D15" s="49" t="str">
        <f>IFERROR(INDEX(总课程表0!D:D,MATCH($A15,总课程表0!D:D,0)-1)&amp;CHAR(10)&amp;INDEX(总课程表0!$A:$A,MATCH($A15,总课程表0!D:D,0)-1),"")</f>
        <v/>
      </c>
      <c r="E15" s="50" t="str">
        <f>IFERROR(INDEX(总课程表0!E:E,MATCH($A15,总课程表0!E:E,0)-1)&amp;CHAR(10)&amp;INDEX(总课程表0!$A:$A,MATCH($A15,总课程表0!E:E,0)-1),"")</f>
        <v>体育
七3</v>
      </c>
      <c r="F15" s="51" t="str">
        <f>IFERROR(INDEX(总课程表0!F:F,MATCH($A15,总课程表0!F:F,0)-1)&amp;CHAR(10)&amp;INDEX(总课程表0!$A:$A,MATCH($A15,总课程表0!F:F,0)-1),"")</f>
        <v/>
      </c>
      <c r="G15" s="49" t="str">
        <f>IFERROR(INDEX(总课程表0!G:G,MATCH($A15,总课程表0!G:G,0)-1)&amp;CHAR(10)&amp;INDEX(总课程表0!$A:$A,MATCH($A15,总课程表0!G:G,0)-1),"")</f>
        <v>体育
九5</v>
      </c>
      <c r="H15" s="49" t="str">
        <f>IFERROR(INDEX(总课程表0!H:H,MATCH($A15,总课程表0!H:H,0)-1)&amp;CHAR(10)&amp;INDEX(总课程表0!$A:$A,MATCH($A15,总课程表0!H:H,0)-1),"")</f>
        <v>体育
七4</v>
      </c>
      <c r="I15" s="54" t="str">
        <f>IFERROR(INDEX(总课程表0!I:I,MATCH($A15,总课程表0!I:I,0)-1)&amp;CHAR(10)&amp;INDEX(总课程表0!$A:$A,MATCH($A15,总课程表0!I:I,0)-1),"")</f>
        <v/>
      </c>
      <c r="J15" s="51" t="str">
        <f ca="1">IFERROR(INDEX(总课程表0!J:J,MATCH($A15,总课程表0!J:J,0)-1)&amp;CHAR(10)&amp;INDEX(总课程表0!$A:$A,MATCH($A15,总课程表0!J:J,0)-1),"")</f>
        <v/>
      </c>
      <c r="K15" s="49" t="str">
        <f>IFERROR(INDEX(总课程表0!K:K,MATCH($A15,总课程表0!K:K,0)-1)&amp;CHAR(10)&amp;INDEX(总课程表0!$A:$A,MATCH($A15,总课程表0!K:K,0)-1),"")</f>
        <v/>
      </c>
      <c r="L15" s="49" t="str">
        <f>IFERROR(INDEX(总课程表0!L:L,MATCH($A15,总课程表0!L:L,0)-1)&amp;CHAR(10)&amp;INDEX(总课程表0!$A:$A,MATCH($A15,总课程表0!L:L,0)-1),"")</f>
        <v>体育
九6</v>
      </c>
      <c r="M15" s="50" t="str">
        <f>IFERROR(INDEX(总课程表0!M:M,MATCH($A15,总课程表0!M:M,0)-1)&amp;CHAR(10)&amp;INDEX(总课程表0!$A:$A,MATCH($A15,总课程表0!M:M,0)-1),"")</f>
        <v/>
      </c>
      <c r="N15" s="51" t="str">
        <f>IFERROR(INDEX(总课程表0!N:N,MATCH($A15,总课程表0!N:N,0)-1)&amp;CHAR(10)&amp;INDEX(总课程表0!$A:$A,MATCH($A15,总课程表0!N:N,0)-1),"")</f>
        <v>体育
七3</v>
      </c>
      <c r="O15" s="49" t="str">
        <f>IFERROR(INDEX(总课程表0!O:O,MATCH($A15,总课程表0!O:O,0)-1)&amp;CHAR(10)&amp;INDEX(总课程表0!$A:$A,MATCH($A15,总课程表0!O:O,0)-1),"")</f>
        <v>体育
七4</v>
      </c>
      <c r="P15" s="49" t="str">
        <f>IFERROR(INDEX(总课程表0!P:P,MATCH($A15,总课程表0!P:P,0)-1)&amp;CHAR(10)&amp;INDEX(总课程表0!$A:$A,MATCH($A15,总课程表0!P:P,0)-1),"")</f>
        <v/>
      </c>
      <c r="Q15" s="54" t="str">
        <f>IFERROR(INDEX(总课程表0!Q:Q,MATCH($A15,总课程表0!Q:Q,0)-1)&amp;CHAR(10)&amp;INDEX(总课程表0!$A:$A,MATCH($A15,总课程表0!Q:Q,0)-1),"")</f>
        <v/>
      </c>
      <c r="R15" s="51" t="str">
        <f ca="1">IFERROR(INDEX(总课程表0!R:R,MATCH($A15,总课程表0!R:R,0)-1)&amp;CHAR(10)&amp;INDEX(总课程表0!$A:$A,MATCH($A15,总课程表0!R:R,0)-1),"")</f>
        <v/>
      </c>
      <c r="S15" s="49" t="str">
        <f>IFERROR(INDEX(总课程表0!S:S,MATCH($A15,总课程表0!S:S,0)-1)&amp;CHAR(10)&amp;INDEX(总课程表0!$A:$A,MATCH($A15,总课程表0!S:S,0)-1),"")</f>
        <v/>
      </c>
      <c r="T15" s="49" t="str">
        <f>IFERROR(INDEX(总课程表0!T:T,MATCH($A15,总课程表0!T:T,0)-1)&amp;CHAR(10)&amp;INDEX(总课程表0!$A:$A,MATCH($A15,总课程表0!T:T,0)-1),"")</f>
        <v>体育
九6</v>
      </c>
      <c r="U15" s="50" t="str">
        <f>IFERROR(INDEX(总课程表0!U:U,MATCH($A15,总课程表0!U:U,0)-1)&amp;CHAR(10)&amp;INDEX(总课程表0!$A:$A,MATCH($A15,总课程表0!U:U,0)-1),"")</f>
        <v/>
      </c>
      <c r="V15" s="51" t="str">
        <f>IFERROR(INDEX(总课程表0!V:V,MATCH($A15,总课程表0!V:V,0)-1)&amp;CHAR(10)&amp;INDEX(总课程表0!$A:$A,MATCH($A15,总课程表0!V:V,0)-1),"")</f>
        <v>体育
九5</v>
      </c>
      <c r="W15" s="49" t="str">
        <f>IFERROR(INDEX(总课程表0!W:W,MATCH($A15,总课程表0!W:W,0)-1)&amp;CHAR(10)&amp;INDEX(总课程表0!$A:$A,MATCH($A15,总课程表0!W:W,0)-1),"")</f>
        <v/>
      </c>
      <c r="X15" s="49" t="str">
        <f t="array" ref="X15">IFERROR(IF(OR(A15=走班课),"选修",INDEX(总课程表0!X:X,MATCH($A15,总课程表0!X:X,0)-1)&amp;CHAR(10)&amp;INDEX(总课程表0!$A:$A,MATCH($A15,总课程表0!X:X,0)-1)),"")</f>
        <v>选修</v>
      </c>
      <c r="Y15" s="54" t="str">
        <f>IFERROR(INDEX(总课程表0!Y:Y,MATCH($A15,总课程表0!Y:Y,0)-1)&amp;CHAR(10)&amp;INDEX(总课程表0!$A:$A,MATCH($A15,总课程表0!Y:Y,0)-1),"")</f>
        <v/>
      </c>
      <c r="Z15" s="51" t="str">
        <f ca="1">IFERROR(INDEX(总课程表0!Z:Z,MATCH($A15,总课程表0!Z:Z,0)-1)&amp;CHAR(10)&amp;INDEX(总课程表0!$A:$A,MATCH($A15,总课程表0!Z:Z,0)-1),"")</f>
        <v/>
      </c>
      <c r="AA15" s="49" t="str">
        <f>IFERROR(INDEX(总课程表0!AA:AA,MATCH($A15,总课程表0!AA:AA,0)-1)&amp;CHAR(10)&amp;INDEX(总课程表0!$A:$A,MATCH($A15,总课程表0!AA:AA,0)-1),"")</f>
        <v/>
      </c>
      <c r="AB15" s="49" t="str">
        <f>IFERROR(INDEX(总课程表0!AB:AB,MATCH($A15,总课程表0!AB:AB,0)-1)&amp;CHAR(10)&amp;INDEX(总课程表0!$A:$A,MATCH($A15,总课程表0!AB:AB,0)-1),"")</f>
        <v/>
      </c>
      <c r="AC15" s="50" t="str">
        <f>IFERROR(INDEX(总课程表0!AC:AC,MATCH($A15,总课程表0!AC:AC,0)-1)&amp;CHAR(10)&amp;INDEX(总课程表0!$A:$A,MATCH($A15,总课程表0!AC:AC,0)-1),"")</f>
        <v/>
      </c>
      <c r="AD15" s="51" t="str">
        <f>IFERROR(INDEX(总课程表0!AD:AD,MATCH($A15,总课程表0!AD:AD,0)-1)&amp;CHAR(10)&amp;INDEX(总课程表0!$A:$A,MATCH($A15,总课程表0!AD:AD,0)-1),"")</f>
        <v>体育
七3</v>
      </c>
      <c r="AE15" s="49" t="str">
        <f>IFERROR(INDEX(总课程表0!AE:AE,MATCH($A15,总课程表0!AE:AE,0)-1)&amp;CHAR(10)&amp;INDEX(总课程表0!$A:$A,MATCH($A15,总课程表0!AE:AE,0)-1),"")</f>
        <v>体育
九6</v>
      </c>
      <c r="AF15" s="49" t="str">
        <f>IFERROR(INDEX(总课程表0!AF:AF,MATCH($A15,总课程表0!AF:AF,0)-1)&amp;CHAR(10)&amp;INDEX(总课程表0!$A:$A,MATCH($A15,总课程表0!AF:AF,0)-1),"")</f>
        <v/>
      </c>
      <c r="AG15" s="54" t="str">
        <f>IFERROR(INDEX(总课程表0!AG:AG,MATCH($A15,总课程表0!AG:AG,0)-1)&amp;CHAR(10)&amp;INDEX(总课程表0!$A:$A,MATCH($A15,总课程表0!AG:AG,0)-1),"")</f>
        <v/>
      </c>
      <c r="AH15" s="51" t="str">
        <f ca="1">IFERROR(INDEX(总课程表0!AH:AH,MATCH($A15,总课程表0!AH:AH,0)-1)&amp;CHAR(10)&amp;INDEX(总课程表0!$A:$A,MATCH($A15,总课程表0!AH:AH,0)-1),"")</f>
        <v/>
      </c>
      <c r="AI15" s="49" t="str">
        <f>IFERROR(INDEX(总课程表0!AI:AI,MATCH($A15,总课程表0!AI:AI,0)-1)&amp;CHAR(10)&amp;INDEX(总课程表0!$A:$A,MATCH($A15,总课程表0!AI:AI,0)-1),"")</f>
        <v/>
      </c>
      <c r="AJ15" s="49" t="str">
        <f>IFERROR(INDEX(总课程表0!AJ:AJ,MATCH($A15,总课程表0!AJ:AJ,0)-1)&amp;CHAR(10)&amp;INDEX(总课程表0!$A:$A,MATCH($A15,总课程表0!AJ:AJ,0)-1),"")</f>
        <v/>
      </c>
      <c r="AK15" s="50" t="str">
        <f>IFERROR(INDEX(总课程表0!AK:AK,MATCH($A15,总课程表0!AK:AK,0)-1)&amp;CHAR(10)&amp;INDEX(总课程表0!$A:$A,MATCH($A15,总课程表0!AK:AK,0)-1),"")</f>
        <v/>
      </c>
      <c r="AL15" s="51" t="str">
        <f>IFERROR(INDEX(总课程表0!AL:AL,MATCH($A15,总课程表0!AL:AL,0)-1)&amp;CHAR(10)&amp;INDEX(总课程表0!$A:$A,MATCH($A15,总课程表0!AL:AL,0)-1),"")</f>
        <v>体育
九5</v>
      </c>
      <c r="AM15" s="49" t="str">
        <f>IFERROR(INDEX(总课程表0!AM:AM,MATCH($A15,总课程表0!AM:AM,0)-1)&amp;CHAR(10)&amp;INDEX(总课程表0!$A:$A,MATCH($A15,总课程表0!AM:AM,0)-1),"")</f>
        <v>体育
七4</v>
      </c>
      <c r="AN15" s="49" t="str">
        <f>IFERROR(INDEX(总课程表0!AN:AN,MATCH($A15,总课程表0!AN:AN,0)-1)&amp;CHAR(10)&amp;INDEX(总课程表0!$A:$A,MATCH($A15,总课程表0!AN:AN,0)-1),"")</f>
        <v/>
      </c>
      <c r="AO15" s="54" t="str">
        <f>IFERROR(INDEX(总课程表0!AO:AO,MATCH($A15,总课程表0!AO:AO,0)-1)&amp;CHAR(10)&amp;INDEX(总课程表0!$A:$A,MATCH($A15,总课程表0!AO:AO,0)-1),"")</f>
        <v/>
      </c>
      <c r="AR15" s="56"/>
      <c r="AS15" s="56"/>
      <c r="AT15" s="56"/>
      <c r="AU15" s="56"/>
      <c r="AV15" s="56"/>
    </row>
    <row r="16" spans="1:48" ht="22.6" customHeight="1" x14ac:dyDescent="0.15">
      <c r="A16" s="20" t="str">
        <f>教师安排!AI14</f>
        <v>董金弘</v>
      </c>
      <c r="B16" s="48" t="str">
        <f ca="1">IFERROR(INDEX(总课程表0!B:B,MATCH($A16,总课程表0!B:B,0)-1)&amp;CHAR(10)&amp;INDEX(总课程表0!$A:$A,MATCH($A16,总课程表0!B:B,0)-1),"")</f>
        <v/>
      </c>
      <c r="C16" s="49" t="str">
        <f>IFERROR(INDEX(总课程表0!C:C,MATCH($A16,总课程表0!C:C,0)-1)&amp;CHAR(10)&amp;INDEX(总课程表0!$A:$A,MATCH($A16,总课程表0!C:C,0)-1),"")</f>
        <v/>
      </c>
      <c r="D16" s="49" t="str">
        <f>IFERROR(INDEX(总课程表0!D:D,MATCH($A16,总课程表0!D:D,0)-1)&amp;CHAR(10)&amp;INDEX(总课程表0!$A:$A,MATCH($A16,总课程表0!D:D,0)-1),"")</f>
        <v/>
      </c>
      <c r="E16" s="50" t="str">
        <f>IFERROR(INDEX(总课程表0!E:E,MATCH($A16,总课程表0!E:E,0)-1)&amp;CHAR(10)&amp;INDEX(总课程表0!$A:$A,MATCH($A16,总课程表0!E:E,0)-1),"")</f>
        <v/>
      </c>
      <c r="F16" s="51" t="str">
        <f>IFERROR(INDEX(总课程表0!F:F,MATCH($A16,总课程表0!F:F,0)-1)&amp;CHAR(10)&amp;INDEX(总课程表0!$A:$A,MATCH($A16,总课程表0!F:F,0)-1),"")</f>
        <v>体育
八6</v>
      </c>
      <c r="G16" s="49" t="str">
        <f>IFERROR(INDEX(总课程表0!G:G,MATCH($A16,总课程表0!G:G,0)-1)&amp;CHAR(10)&amp;INDEX(总课程表0!$A:$A,MATCH($A16,总课程表0!G:G,0)-1),"")</f>
        <v/>
      </c>
      <c r="H16" s="49" t="str">
        <f>IFERROR(INDEX(总课程表0!H:H,MATCH($A16,总课程表0!H:H,0)-1)&amp;CHAR(10)&amp;INDEX(总课程表0!$A:$A,MATCH($A16,总课程表0!H:H,0)-1),"")</f>
        <v>体育
八8</v>
      </c>
      <c r="I16" s="54" t="str">
        <f>IFERROR(INDEX(总课程表0!I:I,MATCH($A16,总课程表0!I:I,0)-1)&amp;CHAR(10)&amp;INDEX(总课程表0!$A:$A,MATCH($A16,总课程表0!I:I,0)-1),"")</f>
        <v/>
      </c>
      <c r="J16" s="51" t="str">
        <f ca="1">IFERROR(INDEX(总课程表0!J:J,MATCH($A16,总课程表0!J:J,0)-1)&amp;CHAR(10)&amp;INDEX(总课程表0!$A:$A,MATCH($A16,总课程表0!J:J,0)-1),"")</f>
        <v/>
      </c>
      <c r="K16" s="49" t="str">
        <f>IFERROR(INDEX(总课程表0!K:K,MATCH($A16,总课程表0!K:K,0)-1)&amp;CHAR(10)&amp;INDEX(总课程表0!$A:$A,MATCH($A16,总课程表0!K:K,0)-1),"")</f>
        <v/>
      </c>
      <c r="L16" s="49" t="str">
        <f>IFERROR(INDEX(总课程表0!L:L,MATCH($A16,总课程表0!L:L,0)-1)&amp;CHAR(10)&amp;INDEX(总课程表0!$A:$A,MATCH($A16,总课程表0!L:L,0)-1),"")</f>
        <v/>
      </c>
      <c r="M16" s="50" t="str">
        <f>IFERROR(INDEX(总课程表0!M:M,MATCH($A16,总课程表0!M:M,0)-1)&amp;CHAR(10)&amp;INDEX(总课程表0!$A:$A,MATCH($A16,总课程表0!M:M,0)-1),"")</f>
        <v>体育
八7</v>
      </c>
      <c r="N16" s="51" t="str">
        <f>IFERROR(INDEX(总课程表0!N:N,MATCH($A16,总课程表0!N:N,0)-1)&amp;CHAR(10)&amp;INDEX(总课程表0!$A:$A,MATCH($A16,总课程表0!N:N,0)-1),"")</f>
        <v>体育
八9</v>
      </c>
      <c r="O16" s="49" t="str">
        <f>IFERROR(INDEX(总课程表0!O:O,MATCH($A16,总课程表0!O:O,0)-1)&amp;CHAR(10)&amp;INDEX(总课程表0!$A:$A,MATCH($A16,总课程表0!O:O,0)-1),"")</f>
        <v/>
      </c>
      <c r="P16" s="49" t="str">
        <f>IFERROR(INDEX(总课程表0!P:P,MATCH($A16,总课程表0!P:P,0)-1)&amp;CHAR(10)&amp;INDEX(总课程表0!$A:$A,MATCH($A16,总课程表0!P:P,0)-1),"")</f>
        <v>体育
八6</v>
      </c>
      <c r="Q16" s="54" t="str">
        <f>IFERROR(INDEX(总课程表0!Q:Q,MATCH($A16,总课程表0!Q:Q,0)-1)&amp;CHAR(10)&amp;INDEX(总课程表0!$A:$A,MATCH($A16,总课程表0!Q:Q,0)-1),"")</f>
        <v/>
      </c>
      <c r="R16" s="51" t="str">
        <f ca="1">IFERROR(INDEX(总课程表0!R:R,MATCH($A16,总课程表0!R:R,0)-1)&amp;CHAR(10)&amp;INDEX(总课程表0!$A:$A,MATCH($A16,总课程表0!R:R,0)-1),"")</f>
        <v/>
      </c>
      <c r="S16" s="49" t="str">
        <f>IFERROR(INDEX(总课程表0!S:S,MATCH($A16,总课程表0!S:S,0)-1)&amp;CHAR(10)&amp;INDEX(总课程表0!$A:$A,MATCH($A16,总课程表0!S:S,0)-1),"")</f>
        <v/>
      </c>
      <c r="T16" s="49" t="str">
        <f>IFERROR(INDEX(总课程表0!T:T,MATCH($A16,总课程表0!T:T,0)-1)&amp;CHAR(10)&amp;INDEX(总课程表0!$A:$A,MATCH($A16,总课程表0!T:T,0)-1),"")</f>
        <v/>
      </c>
      <c r="U16" s="50" t="str">
        <f>IFERROR(INDEX(总课程表0!U:U,MATCH($A16,总课程表0!U:U,0)-1)&amp;CHAR(10)&amp;INDEX(总课程表0!$A:$A,MATCH($A16,总课程表0!U:U,0)-1),"")</f>
        <v/>
      </c>
      <c r="V16" s="51" t="str">
        <f>IFERROR(INDEX(总课程表0!V:V,MATCH($A16,总课程表0!V:V,0)-1)&amp;CHAR(10)&amp;INDEX(总课程表0!$A:$A,MATCH($A16,总课程表0!V:V,0)-1),"")</f>
        <v>体育
八7</v>
      </c>
      <c r="W16" s="49" t="str">
        <f>IFERROR(INDEX(总课程表0!W:W,MATCH($A16,总课程表0!W:W,0)-1)&amp;CHAR(10)&amp;INDEX(总课程表0!$A:$A,MATCH($A16,总课程表0!W:W,0)-1),"")</f>
        <v/>
      </c>
      <c r="X16" s="49" t="str">
        <f t="array" ref="X16">IFERROR(IF(OR(A16=走班课),"选修",INDEX(总课程表0!X:X,MATCH($A16,总课程表0!X:X,0)-1)&amp;CHAR(10)&amp;INDEX(总课程表0!$A:$A,MATCH($A16,总课程表0!X:X,0)-1)),"")</f>
        <v>选修</v>
      </c>
      <c r="Y16" s="54" t="str">
        <f>IFERROR(INDEX(总课程表0!Y:Y,MATCH($A16,总课程表0!Y:Y,0)-1)&amp;CHAR(10)&amp;INDEX(总课程表0!$A:$A,MATCH($A16,总课程表0!Y:Y,0)-1),"")</f>
        <v/>
      </c>
      <c r="Z16" s="51" t="str">
        <f ca="1">IFERROR(INDEX(总课程表0!Z:Z,MATCH($A16,总课程表0!Z:Z,0)-1)&amp;CHAR(10)&amp;INDEX(总课程表0!$A:$A,MATCH($A16,总课程表0!Z:Z,0)-1),"")</f>
        <v/>
      </c>
      <c r="AA16" s="49" t="str">
        <f>IFERROR(INDEX(总课程表0!AA:AA,MATCH($A16,总课程表0!AA:AA,0)-1)&amp;CHAR(10)&amp;INDEX(总课程表0!$A:$A,MATCH($A16,总课程表0!AA:AA,0)-1),"")</f>
        <v/>
      </c>
      <c r="AB16" s="49" t="str">
        <f>IFERROR(INDEX(总课程表0!AB:AB,MATCH($A16,总课程表0!AB:AB,0)-1)&amp;CHAR(10)&amp;INDEX(总课程表0!$A:$A,MATCH($A16,总课程表0!AB:AB,0)-1),"")</f>
        <v/>
      </c>
      <c r="AC16" s="50" t="str">
        <f>IFERROR(INDEX(总课程表0!AC:AC,MATCH($A16,总课程表0!AC:AC,0)-1)&amp;CHAR(10)&amp;INDEX(总课程表0!$A:$A,MATCH($A16,总课程表0!AC:AC,0)-1),"")</f>
        <v>体育
八8</v>
      </c>
      <c r="AD16" s="51" t="str">
        <f>IFERROR(INDEX(总课程表0!AD:AD,MATCH($A16,总课程表0!AD:AD,0)-1)&amp;CHAR(10)&amp;INDEX(总课程表0!$A:$A,MATCH($A16,总课程表0!AD:AD,0)-1),"")</f>
        <v>体育
八7</v>
      </c>
      <c r="AE16" s="49" t="str">
        <f>IFERROR(INDEX(总课程表0!AE:AE,MATCH($A16,总课程表0!AE:AE,0)-1)&amp;CHAR(10)&amp;INDEX(总课程表0!$A:$A,MATCH($A16,总课程表0!AE:AE,0)-1),"")</f>
        <v/>
      </c>
      <c r="AF16" s="49" t="str">
        <f>IFERROR(INDEX(总课程表0!AF:AF,MATCH($A16,总课程表0!AF:AF,0)-1)&amp;CHAR(10)&amp;INDEX(总课程表0!$A:$A,MATCH($A16,总课程表0!AF:AF,0)-1),"")</f>
        <v>体育
八9</v>
      </c>
      <c r="AG16" s="54" t="str">
        <f>IFERROR(INDEX(总课程表0!AG:AG,MATCH($A16,总课程表0!AG:AG,0)-1)&amp;CHAR(10)&amp;INDEX(总课程表0!$A:$A,MATCH($A16,总课程表0!AG:AG,0)-1),"")</f>
        <v/>
      </c>
      <c r="AH16" s="51" t="str">
        <f ca="1">IFERROR(INDEX(总课程表0!AH:AH,MATCH($A16,总课程表0!AH:AH,0)-1)&amp;CHAR(10)&amp;INDEX(总课程表0!$A:$A,MATCH($A16,总课程表0!AH:AH,0)-1),"")</f>
        <v/>
      </c>
      <c r="AI16" s="49" t="str">
        <f>IFERROR(INDEX(总课程表0!AI:AI,MATCH($A16,总课程表0!AI:AI,0)-1)&amp;CHAR(10)&amp;INDEX(总课程表0!$A:$A,MATCH($A16,总课程表0!AI:AI,0)-1),"")</f>
        <v/>
      </c>
      <c r="AJ16" s="49" t="str">
        <f>IFERROR(INDEX(总课程表0!AJ:AJ,MATCH($A16,总课程表0!AJ:AJ,0)-1)&amp;CHAR(10)&amp;INDEX(总课程表0!$A:$A,MATCH($A16,总课程表0!AJ:AJ,0)-1),"")</f>
        <v>体育
八6</v>
      </c>
      <c r="AK16" s="50" t="str">
        <f>IFERROR(INDEX(总课程表0!AK:AK,MATCH($A16,总课程表0!AK:AK,0)-1)&amp;CHAR(10)&amp;INDEX(总课程表0!$A:$A,MATCH($A16,总课程表0!AK:AK,0)-1),"")</f>
        <v/>
      </c>
      <c r="AL16" s="51" t="str">
        <f>IFERROR(INDEX(总课程表0!AL:AL,MATCH($A16,总课程表0!AL:AL,0)-1)&amp;CHAR(10)&amp;INDEX(总课程表0!$A:$A,MATCH($A16,总课程表0!AL:AL,0)-1),"")</f>
        <v>体育
八8</v>
      </c>
      <c r="AM16" s="49" t="str">
        <f>IFERROR(INDEX(总课程表0!AM:AM,MATCH($A16,总课程表0!AM:AM,0)-1)&amp;CHAR(10)&amp;INDEX(总课程表0!$A:$A,MATCH($A16,总课程表0!AM:AM,0)-1),"")</f>
        <v/>
      </c>
      <c r="AN16" s="49" t="str">
        <f>IFERROR(INDEX(总课程表0!AN:AN,MATCH($A16,总课程表0!AN:AN,0)-1)&amp;CHAR(10)&amp;INDEX(总课程表0!$A:$A,MATCH($A16,总课程表0!AN:AN,0)-1),"")</f>
        <v>体育
八9</v>
      </c>
      <c r="AO16" s="54" t="str">
        <f>IFERROR(INDEX(总课程表0!AO:AO,MATCH($A16,总课程表0!AO:AO,0)-1)&amp;CHAR(10)&amp;INDEX(总课程表0!$A:$A,MATCH($A16,总课程表0!AO:AO,0)-1),"")</f>
        <v/>
      </c>
      <c r="AR16" s="56"/>
      <c r="AS16" s="56"/>
      <c r="AT16" s="56"/>
      <c r="AU16" s="56"/>
      <c r="AV16" s="56"/>
    </row>
    <row r="17" spans="1:48" ht="22.6" customHeight="1" x14ac:dyDescent="0.15">
      <c r="A17" s="20" t="str">
        <f>教师安排!AI15</f>
        <v>冯维佳</v>
      </c>
      <c r="B17" s="48" t="str">
        <f ca="1">IFERROR(INDEX(总课程表0!B:B,MATCH($A17,总课程表0!B:B,0)-1)&amp;CHAR(10)&amp;INDEX(总课程表0!$A:$A,MATCH($A17,总课程表0!B:B,0)-1),"")</f>
        <v/>
      </c>
      <c r="C17" s="49" t="str">
        <f>IFERROR(INDEX(总课程表0!C:C,MATCH($A17,总课程表0!C:C,0)-1)&amp;CHAR(10)&amp;INDEX(总课程表0!$A:$A,MATCH($A17,总课程表0!C:C,0)-1),"")</f>
        <v/>
      </c>
      <c r="D17" s="49" t="str">
        <f>IFERROR(INDEX(总课程表0!D:D,MATCH($A17,总课程表0!D:D,0)-1)&amp;CHAR(10)&amp;INDEX(总课程表0!$A:$A,MATCH($A17,总课程表0!D:D,0)-1),"")</f>
        <v/>
      </c>
      <c r="E17" s="50" t="str">
        <f>IFERROR(INDEX(总课程表0!E:E,MATCH($A17,总课程表0!E:E,0)-1)&amp;CHAR(10)&amp;INDEX(总课程表0!$A:$A,MATCH($A17,总课程表0!E:E,0)-1),"")</f>
        <v>音乐
七9</v>
      </c>
      <c r="F17" s="51" t="str">
        <f>IFERROR(INDEX(总课程表0!F:F,MATCH($A17,总课程表0!F:F,0)-1)&amp;CHAR(10)&amp;INDEX(总课程表0!$A:$A,MATCH($A17,总课程表0!F:F,0)-1),"")</f>
        <v>音乐
七1</v>
      </c>
      <c r="G17" s="49" t="str">
        <f>IFERROR(INDEX(总课程表0!G:G,MATCH($A17,总课程表0!G:G,0)-1)&amp;CHAR(10)&amp;INDEX(总课程表0!$A:$A,MATCH($A17,总课程表0!G:G,0)-1),"")</f>
        <v/>
      </c>
      <c r="H17" s="49" t="str">
        <f>IFERROR(INDEX(总课程表0!H:H,MATCH($A17,总课程表0!H:H,0)-1)&amp;CHAR(10)&amp;INDEX(总课程表0!$A:$A,MATCH($A17,总课程表0!H:H,0)-1),"")</f>
        <v/>
      </c>
      <c r="I17" s="54" t="str">
        <f>IFERROR(INDEX(总课程表0!I:I,MATCH($A17,总课程表0!I:I,0)-1)&amp;CHAR(10)&amp;INDEX(总课程表0!$A:$A,MATCH($A17,总课程表0!I:I,0)-1),"")</f>
        <v/>
      </c>
      <c r="J17" s="51" t="str">
        <f ca="1">IFERROR(INDEX(总课程表0!J:J,MATCH($A17,总课程表0!J:J,0)-1)&amp;CHAR(10)&amp;INDEX(总课程表0!$A:$A,MATCH($A17,总课程表0!J:J,0)-1),"")</f>
        <v/>
      </c>
      <c r="K17" s="49" t="str">
        <f>IFERROR(INDEX(总课程表0!K:K,MATCH($A17,总课程表0!K:K,0)-1)&amp;CHAR(10)&amp;INDEX(总课程表0!$A:$A,MATCH($A17,总课程表0!K:K,0)-1),"")</f>
        <v/>
      </c>
      <c r="L17" s="49" t="str">
        <f>IFERROR(INDEX(总课程表0!L:L,MATCH($A17,总课程表0!L:L,0)-1)&amp;CHAR(10)&amp;INDEX(总课程表0!$A:$A,MATCH($A17,总课程表0!L:L,0)-1),"")</f>
        <v/>
      </c>
      <c r="M17" s="50" t="str">
        <f>IFERROR(INDEX(总课程表0!M:M,MATCH($A17,总课程表0!M:M,0)-1)&amp;CHAR(10)&amp;INDEX(总课程表0!$A:$A,MATCH($A17,总课程表0!M:M,0)-1),"")</f>
        <v>音乐
八2</v>
      </c>
      <c r="N17" s="51" t="str">
        <f>IFERROR(INDEX(总课程表0!N:N,MATCH($A17,总课程表0!N:N,0)-1)&amp;CHAR(10)&amp;INDEX(总课程表0!$A:$A,MATCH($A17,总课程表0!N:N,0)-1),"")</f>
        <v/>
      </c>
      <c r="O17" s="49" t="str">
        <f>IFERROR(INDEX(总课程表0!O:O,MATCH($A17,总课程表0!O:O,0)-1)&amp;CHAR(10)&amp;INDEX(总课程表0!$A:$A,MATCH($A17,总课程表0!O:O,0)-1),"")</f>
        <v>音乐
七2</v>
      </c>
      <c r="P17" s="49" t="str">
        <f>IFERROR(INDEX(总课程表0!P:P,MATCH($A17,总课程表0!P:P,0)-1)&amp;CHAR(10)&amp;INDEX(总课程表0!$A:$A,MATCH($A17,总课程表0!P:P,0)-1),"")</f>
        <v/>
      </c>
      <c r="Q17" s="54" t="str">
        <f>IFERROR(INDEX(总课程表0!Q:Q,MATCH($A17,总课程表0!Q:Q,0)-1)&amp;CHAR(10)&amp;INDEX(总课程表0!$A:$A,MATCH($A17,总课程表0!Q:Q,0)-1),"")</f>
        <v/>
      </c>
      <c r="R17" s="51" t="str">
        <f ca="1">IFERROR(INDEX(总课程表0!R:R,MATCH($A17,总课程表0!R:R,0)-1)&amp;CHAR(10)&amp;INDEX(总课程表0!$A:$A,MATCH($A17,总课程表0!R:R,0)-1),"")</f>
        <v/>
      </c>
      <c r="S17" s="49" t="str">
        <f>IFERROR(INDEX(总课程表0!S:S,MATCH($A17,总课程表0!S:S,0)-1)&amp;CHAR(10)&amp;INDEX(总课程表0!$A:$A,MATCH($A17,总课程表0!S:S,0)-1),"")</f>
        <v/>
      </c>
      <c r="T17" s="49" t="str">
        <f>IFERROR(INDEX(总课程表0!T:T,MATCH($A17,总课程表0!T:T,0)-1)&amp;CHAR(10)&amp;INDEX(总课程表0!$A:$A,MATCH($A17,总课程表0!T:T,0)-1),"")</f>
        <v/>
      </c>
      <c r="U17" s="50" t="str">
        <f>IFERROR(INDEX(总课程表0!U:U,MATCH($A17,总课程表0!U:U,0)-1)&amp;CHAR(10)&amp;INDEX(总课程表0!$A:$A,MATCH($A17,总课程表0!U:U,0)-1),"")</f>
        <v/>
      </c>
      <c r="V17" s="51" t="str">
        <f>IFERROR(INDEX(总课程表0!V:V,MATCH($A17,总课程表0!V:V,0)-1)&amp;CHAR(10)&amp;INDEX(总课程表0!$A:$A,MATCH($A17,总课程表0!V:V,0)-1),"")</f>
        <v>音乐
七8</v>
      </c>
      <c r="W17" s="49" t="str">
        <f>IFERROR(INDEX(总课程表0!W:W,MATCH($A17,总课程表0!W:W,0)-1)&amp;CHAR(10)&amp;INDEX(总课程表0!$A:$A,MATCH($A17,总课程表0!W:W,0)-1),"")</f>
        <v/>
      </c>
      <c r="X17" s="49" t="str">
        <f t="array" ref="X17">IFERROR(IF(OR(A17=走班课),"选修",INDEX(总课程表0!X:X,MATCH($A17,总课程表0!X:X,0)-1)&amp;CHAR(10)&amp;INDEX(总课程表0!$A:$A,MATCH($A17,总课程表0!X:X,0)-1)),"")</f>
        <v/>
      </c>
      <c r="Y17" s="54" t="str">
        <f>IFERROR(INDEX(总课程表0!Y:Y,MATCH($A17,总课程表0!Y:Y,0)-1)&amp;CHAR(10)&amp;INDEX(总课程表0!$A:$A,MATCH($A17,总课程表0!Y:Y,0)-1),"")</f>
        <v/>
      </c>
      <c r="Z17" s="51" t="str">
        <f ca="1">IFERROR(INDEX(总课程表0!Z:Z,MATCH($A17,总课程表0!Z:Z,0)-1)&amp;CHAR(10)&amp;INDEX(总课程表0!$A:$A,MATCH($A17,总课程表0!Z:Z,0)-1),"")</f>
        <v/>
      </c>
      <c r="AA17" s="49" t="str">
        <f>IFERROR(INDEX(总课程表0!AA:AA,MATCH($A17,总课程表0!AA:AA,0)-1)&amp;CHAR(10)&amp;INDEX(总课程表0!$A:$A,MATCH($A17,总课程表0!AA:AA,0)-1),"")</f>
        <v>音乐
七5</v>
      </c>
      <c r="AB17" s="49" t="str">
        <f>IFERROR(INDEX(总课程表0!AB:AB,MATCH($A17,总课程表0!AB:AB,0)-1)&amp;CHAR(10)&amp;INDEX(总课程表0!$A:$A,MATCH($A17,总课程表0!AB:AB,0)-1),"")</f>
        <v/>
      </c>
      <c r="AC17" s="50" t="str">
        <f>IFERROR(INDEX(总课程表0!AC:AC,MATCH($A17,总课程表0!AC:AC,0)-1)&amp;CHAR(10)&amp;INDEX(总课程表0!$A:$A,MATCH($A17,总课程表0!AC:AC,0)-1),"")</f>
        <v>音乐
七4</v>
      </c>
      <c r="AD17" s="51" t="str">
        <f>IFERROR(INDEX(总课程表0!AD:AD,MATCH($A17,总课程表0!AD:AD,0)-1)&amp;CHAR(10)&amp;INDEX(总课程表0!$A:$A,MATCH($A17,总课程表0!AD:AD,0)-1),"")</f>
        <v/>
      </c>
      <c r="AE17" s="49" t="str">
        <f>IFERROR(INDEX(总课程表0!AE:AE,MATCH($A17,总课程表0!AE:AE,0)-1)&amp;CHAR(10)&amp;INDEX(总课程表0!$A:$A,MATCH($A17,总课程表0!AE:AE,0)-1),"")</f>
        <v>音乐
八1</v>
      </c>
      <c r="AF17" s="49" t="str">
        <f>IFERROR(INDEX(总课程表0!AF:AF,MATCH($A17,总课程表0!AF:AF,0)-1)&amp;CHAR(10)&amp;INDEX(总课程表0!$A:$A,MATCH($A17,总课程表0!AF:AF,0)-1),"")</f>
        <v>音乐
七6</v>
      </c>
      <c r="AG17" s="54" t="str">
        <f>IFERROR(INDEX(总课程表0!AG:AG,MATCH($A17,总课程表0!AG:AG,0)-1)&amp;CHAR(10)&amp;INDEX(总课程表0!$A:$A,MATCH($A17,总课程表0!AG:AG,0)-1),"")</f>
        <v/>
      </c>
      <c r="AH17" s="51" t="str">
        <f ca="1">IFERROR(INDEX(总课程表0!AH:AH,MATCH($A17,总课程表0!AH:AH,0)-1)&amp;CHAR(10)&amp;INDEX(总课程表0!$A:$A,MATCH($A17,总课程表0!AH:AH,0)-1),"")</f>
        <v/>
      </c>
      <c r="AI17" s="49" t="str">
        <f>IFERROR(INDEX(总课程表0!AI:AI,MATCH($A17,总课程表0!AI:AI,0)-1)&amp;CHAR(10)&amp;INDEX(总课程表0!$A:$A,MATCH($A17,总课程表0!AI:AI,0)-1),"")</f>
        <v/>
      </c>
      <c r="AJ17" s="49" t="str">
        <f>IFERROR(INDEX(总课程表0!AJ:AJ,MATCH($A17,总课程表0!AJ:AJ,0)-1)&amp;CHAR(10)&amp;INDEX(总课程表0!$A:$A,MATCH($A17,总课程表0!AJ:AJ,0)-1),"")</f>
        <v/>
      </c>
      <c r="AK17" s="50" t="str">
        <f>IFERROR(INDEX(总课程表0!AK:AK,MATCH($A17,总课程表0!AK:AK,0)-1)&amp;CHAR(10)&amp;INDEX(总课程表0!$A:$A,MATCH($A17,总课程表0!AK:AK,0)-1),"")</f>
        <v>音乐
七10</v>
      </c>
      <c r="AL17" s="51" t="str">
        <f>IFERROR(INDEX(总课程表0!AL:AL,MATCH($A17,总课程表0!AL:AL,0)-1)&amp;CHAR(10)&amp;INDEX(总课程表0!$A:$A,MATCH($A17,总课程表0!AL:AL,0)-1),"")</f>
        <v>音乐
七7</v>
      </c>
      <c r="AM17" s="49" t="str">
        <f>IFERROR(INDEX(总课程表0!AM:AM,MATCH($A17,总课程表0!AM:AM,0)-1)&amp;CHAR(10)&amp;INDEX(总课程表0!$A:$A,MATCH($A17,总课程表0!AM:AM,0)-1),"")</f>
        <v/>
      </c>
      <c r="AN17" s="49" t="str">
        <f>IFERROR(INDEX(总课程表0!AN:AN,MATCH($A17,总课程表0!AN:AN,0)-1)&amp;CHAR(10)&amp;INDEX(总课程表0!$A:$A,MATCH($A17,总课程表0!AN:AN,0)-1),"")</f>
        <v>音乐
七3</v>
      </c>
      <c r="AO17" s="54" t="str">
        <f>IFERROR(INDEX(总课程表0!AO:AO,MATCH($A17,总课程表0!AO:AO,0)-1)&amp;CHAR(10)&amp;INDEX(总课程表0!$A:$A,MATCH($A17,总课程表0!AO:AO,0)-1),"")</f>
        <v/>
      </c>
      <c r="AR17" s="56"/>
      <c r="AS17" s="56"/>
      <c r="AT17" s="56"/>
      <c r="AU17" s="56"/>
      <c r="AV17" s="56"/>
    </row>
    <row r="18" spans="1:48" ht="22.6" customHeight="1" x14ac:dyDescent="0.15">
      <c r="A18" s="20" t="str">
        <f>教师安排!AI16</f>
        <v>高亚媛</v>
      </c>
      <c r="B18" s="48" t="str">
        <f ca="1">IFERROR(INDEX(总课程表0!B:B,MATCH($A18,总课程表0!B:B,0)-1)&amp;CHAR(10)&amp;INDEX(总课程表0!$A:$A,MATCH($A18,总课程表0!B:B,0)-1),"")</f>
        <v>数学
七8</v>
      </c>
      <c r="C18" s="49" t="str">
        <f>IFERROR(INDEX(总课程表0!C:C,MATCH($A18,总课程表0!C:C,0)-1)&amp;CHAR(10)&amp;INDEX(总课程表0!$A:$A,MATCH($A18,总课程表0!C:C,0)-1),"")</f>
        <v>数学
七3</v>
      </c>
      <c r="D18" s="49" t="str">
        <f>IFERROR(INDEX(总课程表0!D:D,MATCH($A18,总课程表0!D:D,0)-1)&amp;CHAR(10)&amp;INDEX(总课程表0!$A:$A,MATCH($A18,总课程表0!D:D,0)-1),"")</f>
        <v/>
      </c>
      <c r="E18" s="50" t="str">
        <f>IFERROR(INDEX(总课程表0!E:E,MATCH($A18,总课程表0!E:E,0)-1)&amp;CHAR(10)&amp;INDEX(总课程表0!$A:$A,MATCH($A18,总课程表0!E:E,0)-1),"")</f>
        <v/>
      </c>
      <c r="F18" s="51" t="str">
        <f>IFERROR(INDEX(总课程表0!F:F,MATCH($A18,总课程表0!F:F,0)-1)&amp;CHAR(10)&amp;INDEX(总课程表0!$A:$A,MATCH($A18,总课程表0!F:F,0)-1),"")</f>
        <v/>
      </c>
      <c r="G18" s="49" t="str">
        <f>IFERROR(INDEX(总课程表0!G:G,MATCH($A18,总课程表0!G:G,0)-1)&amp;CHAR(10)&amp;INDEX(总课程表0!$A:$A,MATCH($A18,总课程表0!G:G,0)-1),"")</f>
        <v/>
      </c>
      <c r="H18" s="49" t="str">
        <f>IFERROR(INDEX(总课程表0!H:H,MATCH($A18,总课程表0!H:H,0)-1)&amp;CHAR(10)&amp;INDEX(总课程表0!$A:$A,MATCH($A18,总课程表0!H:H,0)-1),"")</f>
        <v/>
      </c>
      <c r="I18" s="54" t="str">
        <f>IFERROR(INDEX(总课程表0!I:I,MATCH($A18,总课程表0!I:I,0)-1)&amp;CHAR(10)&amp;INDEX(总课程表0!$A:$A,MATCH($A18,总课程表0!I:I,0)-1),"")</f>
        <v/>
      </c>
      <c r="J18" s="51" t="str">
        <f ca="1">IFERROR(INDEX(总课程表0!J:J,MATCH($A18,总课程表0!J:J,0)-1)&amp;CHAR(10)&amp;INDEX(总课程表0!$A:$A,MATCH($A18,总课程表0!J:J,0)-1),"")</f>
        <v>数学
七8</v>
      </c>
      <c r="K18" s="49" t="str">
        <f>IFERROR(INDEX(总课程表0!K:K,MATCH($A18,总课程表0!K:K,0)-1)&amp;CHAR(10)&amp;INDEX(总课程表0!$A:$A,MATCH($A18,总课程表0!K:K,0)-1),"")</f>
        <v>数学
七3</v>
      </c>
      <c r="L18" s="49" t="str">
        <f>IFERROR(INDEX(总课程表0!L:L,MATCH($A18,总课程表0!L:L,0)-1)&amp;CHAR(10)&amp;INDEX(总课程表0!$A:$A,MATCH($A18,总课程表0!L:L,0)-1),"")</f>
        <v/>
      </c>
      <c r="M18" s="50" t="str">
        <f>IFERROR(INDEX(总课程表0!M:M,MATCH($A18,总课程表0!M:M,0)-1)&amp;CHAR(10)&amp;INDEX(总课程表0!$A:$A,MATCH($A18,总课程表0!M:M,0)-1),"")</f>
        <v/>
      </c>
      <c r="N18" s="51" t="str">
        <f>IFERROR(INDEX(总课程表0!N:N,MATCH($A18,总课程表0!N:N,0)-1)&amp;CHAR(10)&amp;INDEX(总课程表0!$A:$A,MATCH($A18,总课程表0!N:N,0)-1),"")</f>
        <v>综实
七8</v>
      </c>
      <c r="O18" s="49" t="str">
        <f>IFERROR(INDEX(总课程表0!O:O,MATCH($A18,总课程表0!O:O,0)-1)&amp;CHAR(10)&amp;INDEX(总课程表0!$A:$A,MATCH($A18,总课程表0!O:O,0)-1),"")</f>
        <v/>
      </c>
      <c r="P18" s="49" t="str">
        <f>IFERROR(INDEX(总课程表0!P:P,MATCH($A18,总课程表0!P:P,0)-1)&amp;CHAR(10)&amp;INDEX(总课程表0!$A:$A,MATCH($A18,总课程表0!P:P,0)-1),"")</f>
        <v/>
      </c>
      <c r="Q18" s="54" t="str">
        <f>IFERROR(INDEX(总课程表0!Q:Q,MATCH($A18,总课程表0!Q:Q,0)-1)&amp;CHAR(10)&amp;INDEX(总课程表0!$A:$A,MATCH($A18,总课程表0!Q:Q,0)-1),"")</f>
        <v/>
      </c>
      <c r="R18" s="51" t="str">
        <f ca="1">IFERROR(INDEX(总课程表0!R:R,MATCH($A18,总课程表0!R:R,0)-1)&amp;CHAR(10)&amp;INDEX(总课程表0!$A:$A,MATCH($A18,总课程表0!R:R,0)-1),"")</f>
        <v>数学
七3</v>
      </c>
      <c r="S18" s="49" t="str">
        <f>IFERROR(INDEX(总课程表0!S:S,MATCH($A18,总课程表0!S:S,0)-1)&amp;CHAR(10)&amp;INDEX(总课程表0!$A:$A,MATCH($A18,总课程表0!S:S,0)-1),"")</f>
        <v/>
      </c>
      <c r="T18" s="49" t="str">
        <f>IFERROR(INDEX(总课程表0!T:T,MATCH($A18,总课程表0!T:T,0)-1)&amp;CHAR(10)&amp;INDEX(总课程表0!$A:$A,MATCH($A18,总课程表0!T:T,0)-1),"")</f>
        <v>数学
七8</v>
      </c>
      <c r="U18" s="50" t="str">
        <f>IFERROR(INDEX(总课程表0!U:U,MATCH($A18,总课程表0!U:U,0)-1)&amp;CHAR(10)&amp;INDEX(总课程表0!$A:$A,MATCH($A18,总课程表0!U:U,0)-1),"")</f>
        <v/>
      </c>
      <c r="V18" s="51" t="str">
        <f>IFERROR(INDEX(总课程表0!V:V,MATCH($A18,总课程表0!V:V,0)-1)&amp;CHAR(10)&amp;INDEX(总课程表0!$A:$A,MATCH($A18,总课程表0!V:V,0)-1),"")</f>
        <v/>
      </c>
      <c r="W18" s="49" t="str">
        <f>IFERROR(INDEX(总课程表0!W:W,MATCH($A18,总课程表0!W:W,0)-1)&amp;CHAR(10)&amp;INDEX(总课程表0!$A:$A,MATCH($A18,总课程表0!W:W,0)-1),"")</f>
        <v>班会
七3</v>
      </c>
      <c r="X18" s="49" t="str">
        <f t="array" ref="X18">IFERROR(IF(OR(A18=走班课),"选修",INDEX(总课程表0!X:X,MATCH($A18,总课程表0!X:X,0)-1)&amp;CHAR(10)&amp;INDEX(总课程表0!$A:$A,MATCH($A18,总课程表0!X:X,0)-1)),"")</f>
        <v/>
      </c>
      <c r="Y18" s="54" t="str">
        <f>IFERROR(INDEX(总课程表0!Y:Y,MATCH($A18,总课程表0!Y:Y,0)-1)&amp;CHAR(10)&amp;INDEX(总课程表0!$A:$A,MATCH($A18,总课程表0!Y:Y,0)-1),"")</f>
        <v/>
      </c>
      <c r="Z18" s="51" t="str">
        <f ca="1">IFERROR(INDEX(总课程表0!Z:Z,MATCH($A18,总课程表0!Z:Z,0)-1)&amp;CHAR(10)&amp;INDEX(总课程表0!$A:$A,MATCH($A18,总课程表0!Z:Z,0)-1),"")</f>
        <v>数学
七8</v>
      </c>
      <c r="AA18" s="49" t="str">
        <f>IFERROR(INDEX(总课程表0!AA:AA,MATCH($A18,总课程表0!AA:AA,0)-1)&amp;CHAR(10)&amp;INDEX(总课程表0!$A:$A,MATCH($A18,总课程表0!AA:AA,0)-1),"")</f>
        <v/>
      </c>
      <c r="AB18" s="49" t="str">
        <f>IFERROR(INDEX(总课程表0!AB:AB,MATCH($A18,总课程表0!AB:AB,0)-1)&amp;CHAR(10)&amp;INDEX(总课程表0!$A:$A,MATCH($A18,总课程表0!AB:AB,0)-1),"")</f>
        <v/>
      </c>
      <c r="AC18" s="50" t="str">
        <f>IFERROR(INDEX(总课程表0!AC:AC,MATCH($A18,总课程表0!AC:AC,0)-1)&amp;CHAR(10)&amp;INDEX(总课程表0!$A:$A,MATCH($A18,总课程表0!AC:AC,0)-1),"")</f>
        <v>数学
七3</v>
      </c>
      <c r="AD18" s="51" t="str">
        <f>IFERROR(INDEX(总课程表0!AD:AD,MATCH($A18,总课程表0!AD:AD,0)-1)&amp;CHAR(10)&amp;INDEX(总课程表0!$A:$A,MATCH($A18,总课程表0!AD:AD,0)-1),"")</f>
        <v/>
      </c>
      <c r="AE18" s="49" t="str">
        <f>IFERROR(INDEX(总课程表0!AE:AE,MATCH($A18,总课程表0!AE:AE,0)-1)&amp;CHAR(10)&amp;INDEX(总课程表0!$A:$A,MATCH($A18,总课程表0!AE:AE,0)-1),"")</f>
        <v/>
      </c>
      <c r="AF18" s="49" t="str">
        <f>IFERROR(INDEX(总课程表0!AF:AF,MATCH($A18,总课程表0!AF:AF,0)-1)&amp;CHAR(10)&amp;INDEX(总课程表0!$A:$A,MATCH($A18,总课程表0!AF:AF,0)-1),"")</f>
        <v/>
      </c>
      <c r="AG18" s="54" t="str">
        <f>IFERROR(INDEX(总课程表0!AG:AG,MATCH($A18,总课程表0!AG:AG,0)-1)&amp;CHAR(10)&amp;INDEX(总课程表0!$A:$A,MATCH($A18,总课程表0!AG:AG,0)-1),"")</f>
        <v/>
      </c>
      <c r="AH18" s="51" t="str">
        <f ca="1">IFERROR(INDEX(总课程表0!AH:AH,MATCH($A18,总课程表0!AH:AH,0)-1)&amp;CHAR(10)&amp;INDEX(总课程表0!$A:$A,MATCH($A18,总课程表0!AH:AH,0)-1),"")</f>
        <v/>
      </c>
      <c r="AI18" s="49" t="str">
        <f>IFERROR(INDEX(总课程表0!AI:AI,MATCH($A18,总课程表0!AI:AI,0)-1)&amp;CHAR(10)&amp;INDEX(总课程表0!$A:$A,MATCH($A18,总课程表0!AI:AI,0)-1),"")</f>
        <v>数学
七3</v>
      </c>
      <c r="AJ18" s="49" t="str">
        <f>IFERROR(INDEX(总课程表0!AJ:AJ,MATCH($A18,总课程表0!AJ:AJ,0)-1)&amp;CHAR(10)&amp;INDEX(总课程表0!$A:$A,MATCH($A18,总课程表0!AJ:AJ,0)-1),"")</f>
        <v>数学
七8</v>
      </c>
      <c r="AK18" s="50" t="str">
        <f>IFERROR(INDEX(总课程表0!AK:AK,MATCH($A18,总课程表0!AK:AK,0)-1)&amp;CHAR(10)&amp;INDEX(总课程表0!$A:$A,MATCH($A18,总课程表0!AK:AK,0)-1),"")</f>
        <v/>
      </c>
      <c r="AL18" s="51" t="str">
        <f>IFERROR(INDEX(总课程表0!AL:AL,MATCH($A18,总课程表0!AL:AL,0)-1)&amp;CHAR(10)&amp;INDEX(总课程表0!$A:$A,MATCH($A18,总课程表0!AL:AL,0)-1),"")</f>
        <v>综实
七3</v>
      </c>
      <c r="AM18" s="49" t="str">
        <f>IFERROR(INDEX(总课程表0!AM:AM,MATCH($A18,总课程表0!AM:AM,0)-1)&amp;CHAR(10)&amp;INDEX(总课程表0!$A:$A,MATCH($A18,总课程表0!AM:AM,0)-1),"")</f>
        <v/>
      </c>
      <c r="AN18" s="49" t="str">
        <f>IFERROR(INDEX(总课程表0!AN:AN,MATCH($A18,总课程表0!AN:AN,0)-1)&amp;CHAR(10)&amp;INDEX(总课程表0!$A:$A,MATCH($A18,总课程表0!AN:AN,0)-1),"")</f>
        <v/>
      </c>
      <c r="AO18" s="54" t="str">
        <f>IFERROR(INDEX(总课程表0!AO:AO,MATCH($A18,总课程表0!AO:AO,0)-1)&amp;CHAR(10)&amp;INDEX(总课程表0!$A:$A,MATCH($A18,总课程表0!AO:AO,0)-1),"")</f>
        <v/>
      </c>
      <c r="AR18" s="56"/>
      <c r="AS18" s="56"/>
      <c r="AT18" s="56"/>
      <c r="AU18" s="56"/>
      <c r="AV18" s="56"/>
    </row>
    <row r="19" spans="1:48" ht="22.6" customHeight="1" x14ac:dyDescent="0.15">
      <c r="A19" s="20" t="str">
        <f>教师安排!AI17</f>
        <v>戈烙印</v>
      </c>
      <c r="B19" s="48" t="str">
        <f ca="1">IFERROR(INDEX(总课程表0!B:B,MATCH($A19,总课程表0!B:B,0)-1)&amp;CHAR(10)&amp;INDEX(总课程表0!$A:$A,MATCH($A19,总课程表0!B:B,0)-1),"")</f>
        <v/>
      </c>
      <c r="C19" s="49" t="str">
        <f>IFERROR(INDEX(总课程表0!C:C,MATCH($A19,总课程表0!C:C,0)-1)&amp;CHAR(10)&amp;INDEX(总课程表0!$A:$A,MATCH($A19,总课程表0!C:C,0)-1),"")</f>
        <v/>
      </c>
      <c r="D19" s="49" t="str">
        <f>IFERROR(INDEX(总课程表0!D:D,MATCH($A19,总课程表0!D:D,0)-1)&amp;CHAR(10)&amp;INDEX(总课程表0!$A:$A,MATCH($A19,总课程表0!D:D,0)-1),"")</f>
        <v>地理
七6</v>
      </c>
      <c r="E19" s="50" t="str">
        <f>IFERROR(INDEX(总课程表0!E:E,MATCH($A19,总课程表0!E:E,0)-1)&amp;CHAR(10)&amp;INDEX(总课程表0!$A:$A,MATCH($A19,总课程表0!E:E,0)-1),"")</f>
        <v>地理
七8</v>
      </c>
      <c r="F19" s="51" t="str">
        <f>IFERROR(INDEX(总课程表0!F:F,MATCH($A19,总课程表0!F:F,0)-1)&amp;CHAR(10)&amp;INDEX(总课程表0!$A:$A,MATCH($A19,总课程表0!F:F,0)-1),"")</f>
        <v/>
      </c>
      <c r="G19" s="49" t="str">
        <f>IFERROR(INDEX(总课程表0!G:G,MATCH($A19,总课程表0!G:G,0)-1)&amp;CHAR(10)&amp;INDEX(总课程表0!$A:$A,MATCH($A19,总课程表0!G:G,0)-1),"")</f>
        <v>地理
七9</v>
      </c>
      <c r="H19" s="49" t="str">
        <f>IFERROR(INDEX(总课程表0!H:H,MATCH($A19,总课程表0!H:H,0)-1)&amp;CHAR(10)&amp;INDEX(总课程表0!$A:$A,MATCH($A19,总课程表0!H:H,0)-1),"")</f>
        <v>地理
七7</v>
      </c>
      <c r="I19" s="54" t="str">
        <f>IFERROR(INDEX(总课程表0!I:I,MATCH($A19,总课程表0!I:I,0)-1)&amp;CHAR(10)&amp;INDEX(总课程表0!$A:$A,MATCH($A19,总课程表0!I:I,0)-1),"")</f>
        <v/>
      </c>
      <c r="J19" s="51" t="str">
        <f ca="1">IFERROR(INDEX(总课程表0!J:J,MATCH($A19,总课程表0!J:J,0)-1)&amp;CHAR(10)&amp;INDEX(总课程表0!$A:$A,MATCH($A19,总课程表0!J:J,0)-1),"")</f>
        <v/>
      </c>
      <c r="K19" s="49" t="str">
        <f>IFERROR(INDEX(总课程表0!K:K,MATCH($A19,总课程表0!K:K,0)-1)&amp;CHAR(10)&amp;INDEX(总课程表0!$A:$A,MATCH($A19,总课程表0!K:K,0)-1),"")</f>
        <v/>
      </c>
      <c r="L19" s="49" t="str">
        <f>IFERROR(INDEX(总课程表0!L:L,MATCH($A19,总课程表0!L:L,0)-1)&amp;CHAR(10)&amp;INDEX(总课程表0!$A:$A,MATCH($A19,总课程表0!L:L,0)-1),"")</f>
        <v/>
      </c>
      <c r="M19" s="50" t="str">
        <f>IFERROR(INDEX(总课程表0!M:M,MATCH($A19,总课程表0!M:M,0)-1)&amp;CHAR(10)&amp;INDEX(总课程表0!$A:$A,MATCH($A19,总课程表0!M:M,0)-1),"")</f>
        <v/>
      </c>
      <c r="N19" s="51" t="str">
        <f>IFERROR(INDEX(总课程表0!N:N,MATCH($A19,总课程表0!N:N,0)-1)&amp;CHAR(10)&amp;INDEX(总课程表0!$A:$A,MATCH($A19,总课程表0!N:N,0)-1),"")</f>
        <v>地理
七6</v>
      </c>
      <c r="O19" s="49" t="str">
        <f>IFERROR(INDEX(总课程表0!O:O,MATCH($A19,总课程表0!O:O,0)-1)&amp;CHAR(10)&amp;INDEX(总课程表0!$A:$A,MATCH($A19,总课程表0!O:O,0)-1),"")</f>
        <v/>
      </c>
      <c r="P19" s="49" t="str">
        <f>IFERROR(INDEX(总课程表0!P:P,MATCH($A19,总课程表0!P:P,0)-1)&amp;CHAR(10)&amp;INDEX(总课程表0!$A:$A,MATCH($A19,总课程表0!P:P,0)-1),"")</f>
        <v>地理
七4</v>
      </c>
      <c r="Q19" s="54" t="str">
        <f>IFERROR(INDEX(总课程表0!Q:Q,MATCH($A19,总课程表0!Q:Q,0)-1)&amp;CHAR(10)&amp;INDEX(总课程表0!$A:$A,MATCH($A19,总课程表0!Q:Q,0)-1),"")</f>
        <v/>
      </c>
      <c r="R19" s="51" t="str">
        <f ca="1">IFERROR(INDEX(总课程表0!R:R,MATCH($A19,总课程表0!R:R,0)-1)&amp;CHAR(10)&amp;INDEX(总课程表0!$A:$A,MATCH($A19,总课程表0!R:R,0)-1),"")</f>
        <v/>
      </c>
      <c r="S19" s="49" t="str">
        <f>IFERROR(INDEX(总课程表0!S:S,MATCH($A19,总课程表0!S:S,0)-1)&amp;CHAR(10)&amp;INDEX(总课程表0!$A:$A,MATCH($A19,总课程表0!S:S,0)-1),"")</f>
        <v>地理
七4</v>
      </c>
      <c r="T19" s="49" t="str">
        <f>IFERROR(INDEX(总课程表0!T:T,MATCH($A19,总课程表0!T:T,0)-1)&amp;CHAR(10)&amp;INDEX(总课程表0!$A:$A,MATCH($A19,总课程表0!T:T,0)-1),"")</f>
        <v/>
      </c>
      <c r="U19" s="50" t="str">
        <f>IFERROR(INDEX(总课程表0!U:U,MATCH($A19,总课程表0!U:U,0)-1)&amp;CHAR(10)&amp;INDEX(总课程表0!$A:$A,MATCH($A19,总课程表0!U:U,0)-1),"")</f>
        <v/>
      </c>
      <c r="V19" s="51" t="str">
        <f>IFERROR(INDEX(总课程表0!V:V,MATCH($A19,总课程表0!V:V,0)-1)&amp;CHAR(10)&amp;INDEX(总课程表0!$A:$A,MATCH($A19,总课程表0!V:V,0)-1),"")</f>
        <v>地理
七5</v>
      </c>
      <c r="W19" s="49" t="str">
        <f>IFERROR(INDEX(总课程表0!W:W,MATCH($A19,总课程表0!W:W,0)-1)&amp;CHAR(10)&amp;INDEX(总课程表0!$A:$A,MATCH($A19,总课程表0!W:W,0)-1),"")</f>
        <v/>
      </c>
      <c r="X19" s="49" t="str">
        <f t="array" ref="X19">IFERROR(IF(OR(A19=走班课),"选修",INDEX(总课程表0!X:X,MATCH($A19,总课程表0!X:X,0)-1)&amp;CHAR(10)&amp;INDEX(总课程表0!$A:$A,MATCH($A19,总课程表0!X:X,0)-1)),"")</f>
        <v>选修</v>
      </c>
      <c r="Y19" s="54" t="str">
        <f>IFERROR(INDEX(总课程表0!Y:Y,MATCH($A19,总课程表0!Y:Y,0)-1)&amp;CHAR(10)&amp;INDEX(总课程表0!$A:$A,MATCH($A19,总课程表0!Y:Y,0)-1),"")</f>
        <v/>
      </c>
      <c r="Z19" s="51" t="str">
        <f ca="1">IFERROR(INDEX(总课程表0!Z:Z,MATCH($A19,总课程表0!Z:Z,0)-1)&amp;CHAR(10)&amp;INDEX(总课程表0!$A:$A,MATCH($A19,总课程表0!Z:Z,0)-1),"")</f>
        <v/>
      </c>
      <c r="AA19" s="49" t="str">
        <f>IFERROR(INDEX(总课程表0!AA:AA,MATCH($A19,总课程表0!AA:AA,0)-1)&amp;CHAR(10)&amp;INDEX(总课程表0!$A:$A,MATCH($A19,总课程表0!AA:AA,0)-1),"")</f>
        <v/>
      </c>
      <c r="AB19" s="49" t="str">
        <f>IFERROR(INDEX(总课程表0!AB:AB,MATCH($A19,总课程表0!AB:AB,0)-1)&amp;CHAR(10)&amp;INDEX(总课程表0!$A:$A,MATCH($A19,总课程表0!AB:AB,0)-1),"")</f>
        <v>地理
七7</v>
      </c>
      <c r="AC19" s="50" t="str">
        <f>IFERROR(INDEX(总课程表0!AC:AC,MATCH($A19,总课程表0!AC:AC,0)-1)&amp;CHAR(10)&amp;INDEX(总课程表0!$A:$A,MATCH($A19,总课程表0!AC:AC,0)-1),"")</f>
        <v/>
      </c>
      <c r="AD19" s="51" t="str">
        <f>IFERROR(INDEX(总课程表0!AD:AD,MATCH($A19,总课程表0!AD:AD,0)-1)&amp;CHAR(10)&amp;INDEX(总课程表0!$A:$A,MATCH($A19,总课程表0!AD:AD,0)-1),"")</f>
        <v>地理
七8</v>
      </c>
      <c r="AE19" s="49" t="str">
        <f>IFERROR(INDEX(总课程表0!AE:AE,MATCH($A19,总课程表0!AE:AE,0)-1)&amp;CHAR(10)&amp;INDEX(总课程表0!$A:$A,MATCH($A19,总课程表0!AE:AE,0)-1),"")</f>
        <v>地理
七9</v>
      </c>
      <c r="AF19" s="49" t="str">
        <f>IFERROR(INDEX(总课程表0!AF:AF,MATCH($A19,总课程表0!AF:AF,0)-1)&amp;CHAR(10)&amp;INDEX(总课程表0!$A:$A,MATCH($A19,总课程表0!AF:AF,0)-1),"")</f>
        <v/>
      </c>
      <c r="AG19" s="54" t="str">
        <f>IFERROR(INDEX(总课程表0!AG:AG,MATCH($A19,总课程表0!AG:AG,0)-1)&amp;CHAR(10)&amp;INDEX(总课程表0!$A:$A,MATCH($A19,总课程表0!AG:AG,0)-1),"")</f>
        <v/>
      </c>
      <c r="AH19" s="51" t="str">
        <f ca="1">IFERROR(INDEX(总课程表0!AH:AH,MATCH($A19,总课程表0!AH:AH,0)-1)&amp;CHAR(10)&amp;INDEX(总课程表0!$A:$A,MATCH($A19,总课程表0!AH:AH,0)-1),"")</f>
        <v/>
      </c>
      <c r="AI19" s="49" t="str">
        <f>IFERROR(INDEX(总课程表0!AI:AI,MATCH($A19,总课程表0!AI:AI,0)-1)&amp;CHAR(10)&amp;INDEX(总课程表0!$A:$A,MATCH($A19,总课程表0!AI:AI,0)-1),"")</f>
        <v/>
      </c>
      <c r="AJ19" s="49" t="str">
        <f>IFERROR(INDEX(总课程表0!AJ:AJ,MATCH($A19,总课程表0!AJ:AJ,0)-1)&amp;CHAR(10)&amp;INDEX(总课程表0!$A:$A,MATCH($A19,总课程表0!AJ:AJ,0)-1),"")</f>
        <v/>
      </c>
      <c r="AK19" s="50" t="str">
        <f>IFERROR(INDEX(总课程表0!AK:AK,MATCH($A19,总课程表0!AK:AK,0)-1)&amp;CHAR(10)&amp;INDEX(总课程表0!$A:$A,MATCH($A19,总课程表0!AK:AK,0)-1),"")</f>
        <v/>
      </c>
      <c r="AL19" s="51" t="str">
        <f>IFERROR(INDEX(总课程表0!AL:AL,MATCH($A19,总课程表0!AL:AL,0)-1)&amp;CHAR(10)&amp;INDEX(总课程表0!$A:$A,MATCH($A19,总课程表0!AL:AL,0)-1),"")</f>
        <v/>
      </c>
      <c r="AM19" s="49" t="str">
        <f>IFERROR(INDEX(总课程表0!AM:AM,MATCH($A19,总课程表0!AM:AM,0)-1)&amp;CHAR(10)&amp;INDEX(总课程表0!$A:$A,MATCH($A19,总课程表0!AM:AM,0)-1),"")</f>
        <v/>
      </c>
      <c r="AN19" s="49" t="str">
        <f>IFERROR(INDEX(总课程表0!AN:AN,MATCH($A19,总课程表0!AN:AN,0)-1)&amp;CHAR(10)&amp;INDEX(总课程表0!$A:$A,MATCH($A19,总课程表0!AN:AN,0)-1),"")</f>
        <v>地理
七5</v>
      </c>
      <c r="AO19" s="54" t="str">
        <f>IFERROR(INDEX(总课程表0!AO:AO,MATCH($A19,总课程表0!AO:AO,0)-1)&amp;CHAR(10)&amp;INDEX(总课程表0!$A:$A,MATCH($A19,总课程表0!AO:AO,0)-1),"")</f>
        <v/>
      </c>
      <c r="AR19" s="56"/>
      <c r="AS19" s="56"/>
      <c r="AT19" s="56"/>
      <c r="AU19" s="56"/>
      <c r="AV19" s="56"/>
    </row>
    <row r="20" spans="1:48" ht="22.6" customHeight="1" x14ac:dyDescent="0.15">
      <c r="A20" s="20" t="str">
        <f>教师安排!AI18</f>
        <v>龚纯雅</v>
      </c>
      <c r="B20" s="48" t="str">
        <f ca="1">IFERROR(INDEX(总课程表0!B:B,MATCH($A20,总课程表0!B:B,0)-1)&amp;CHAR(10)&amp;INDEX(总课程表0!$A:$A,MATCH($A20,总课程表0!B:B,0)-1),"")</f>
        <v/>
      </c>
      <c r="C20" s="49" t="str">
        <f>IFERROR(INDEX(总课程表0!C:C,MATCH($A20,总课程表0!C:C,0)-1)&amp;CHAR(10)&amp;INDEX(总课程表0!$A:$A,MATCH($A20,总课程表0!C:C,0)-1),"")</f>
        <v>数学
八4</v>
      </c>
      <c r="D20" s="49" t="str">
        <f>IFERROR(INDEX(总课程表0!D:D,MATCH($A20,总课程表0!D:D,0)-1)&amp;CHAR(10)&amp;INDEX(总课程表0!$A:$A,MATCH($A20,总课程表0!D:D,0)-1),"")</f>
        <v>数学
八2</v>
      </c>
      <c r="E20" s="50" t="str">
        <f>IFERROR(INDEX(总课程表0!E:E,MATCH($A20,总课程表0!E:E,0)-1)&amp;CHAR(10)&amp;INDEX(总课程表0!$A:$A,MATCH($A20,总课程表0!E:E,0)-1),"")</f>
        <v/>
      </c>
      <c r="F20" s="51" t="str">
        <f>IFERROR(INDEX(总课程表0!F:F,MATCH($A20,总课程表0!F:F,0)-1)&amp;CHAR(10)&amp;INDEX(总课程表0!$A:$A,MATCH($A20,总课程表0!F:F,0)-1),"")</f>
        <v/>
      </c>
      <c r="G20" s="49" t="str">
        <f>IFERROR(INDEX(总课程表0!G:G,MATCH($A20,总课程表0!G:G,0)-1)&amp;CHAR(10)&amp;INDEX(总课程表0!$A:$A,MATCH($A20,总课程表0!G:G,0)-1),"")</f>
        <v/>
      </c>
      <c r="H20" s="49" t="str">
        <f>IFERROR(INDEX(总课程表0!H:H,MATCH($A20,总课程表0!H:H,0)-1)&amp;CHAR(10)&amp;INDEX(总课程表0!$A:$A,MATCH($A20,总课程表0!H:H,0)-1),"")</f>
        <v/>
      </c>
      <c r="I20" s="54" t="str">
        <f>IFERROR(INDEX(总课程表0!I:I,MATCH($A20,总课程表0!I:I,0)-1)&amp;CHAR(10)&amp;INDEX(总课程表0!$A:$A,MATCH($A20,总课程表0!I:I,0)-1),"")</f>
        <v/>
      </c>
      <c r="J20" s="51" t="str">
        <f ca="1">IFERROR(INDEX(总课程表0!J:J,MATCH($A20,总课程表0!J:J,0)-1)&amp;CHAR(10)&amp;INDEX(总课程表0!$A:$A,MATCH($A20,总课程表0!J:J,0)-1),"")</f>
        <v>数学
八2</v>
      </c>
      <c r="K20" s="49" t="str">
        <f>IFERROR(INDEX(总课程表0!K:K,MATCH($A20,总课程表0!K:K,0)-1)&amp;CHAR(10)&amp;INDEX(总课程表0!$A:$A,MATCH($A20,总课程表0!K:K,0)-1),"")</f>
        <v>数学
八4</v>
      </c>
      <c r="L20" s="49" t="str">
        <f>IFERROR(INDEX(总课程表0!L:L,MATCH($A20,总课程表0!L:L,0)-1)&amp;CHAR(10)&amp;INDEX(总课程表0!$A:$A,MATCH($A20,总课程表0!L:L,0)-1),"")</f>
        <v/>
      </c>
      <c r="M20" s="50" t="str">
        <f>IFERROR(INDEX(总课程表0!M:M,MATCH($A20,总课程表0!M:M,0)-1)&amp;CHAR(10)&amp;INDEX(总课程表0!$A:$A,MATCH($A20,总课程表0!M:M,0)-1),"")</f>
        <v/>
      </c>
      <c r="N20" s="51" t="str">
        <f>IFERROR(INDEX(总课程表0!N:N,MATCH($A20,总课程表0!N:N,0)-1)&amp;CHAR(10)&amp;INDEX(总课程表0!$A:$A,MATCH($A20,总课程表0!N:N,0)-1),"")</f>
        <v/>
      </c>
      <c r="O20" s="49" t="str">
        <f>IFERROR(INDEX(总课程表0!O:O,MATCH($A20,总课程表0!O:O,0)-1)&amp;CHAR(10)&amp;INDEX(总课程表0!$A:$A,MATCH($A20,总课程表0!O:O,0)-1),"")</f>
        <v/>
      </c>
      <c r="P20" s="49" t="str">
        <f>IFERROR(INDEX(总课程表0!P:P,MATCH($A20,总课程表0!P:P,0)-1)&amp;CHAR(10)&amp;INDEX(总课程表0!$A:$A,MATCH($A20,总课程表0!P:P,0)-1),"")</f>
        <v/>
      </c>
      <c r="Q20" s="54" t="str">
        <f>IFERROR(INDEX(总课程表0!Q:Q,MATCH($A20,总课程表0!Q:Q,0)-1)&amp;CHAR(10)&amp;INDEX(总课程表0!$A:$A,MATCH($A20,总课程表0!Q:Q,0)-1),"")</f>
        <v/>
      </c>
      <c r="R20" s="51" t="str">
        <f ca="1">IFERROR(INDEX(总课程表0!R:R,MATCH($A20,总课程表0!R:R,0)-1)&amp;CHAR(10)&amp;INDEX(总课程表0!$A:$A,MATCH($A20,总课程表0!R:R,0)-1),"")</f>
        <v>数学
八4</v>
      </c>
      <c r="S20" s="49" t="str">
        <f>IFERROR(INDEX(总课程表0!S:S,MATCH($A20,总课程表0!S:S,0)-1)&amp;CHAR(10)&amp;INDEX(总课程表0!$A:$A,MATCH($A20,总课程表0!S:S,0)-1),"")</f>
        <v>数学
八2</v>
      </c>
      <c r="T20" s="49" t="str">
        <f>IFERROR(INDEX(总课程表0!T:T,MATCH($A20,总课程表0!T:T,0)-1)&amp;CHAR(10)&amp;INDEX(总课程表0!$A:$A,MATCH($A20,总课程表0!T:T,0)-1),"")</f>
        <v/>
      </c>
      <c r="U20" s="50" t="str">
        <f>IFERROR(INDEX(总课程表0!U:U,MATCH($A20,总课程表0!U:U,0)-1)&amp;CHAR(10)&amp;INDEX(总课程表0!$A:$A,MATCH($A20,总课程表0!U:U,0)-1),"")</f>
        <v/>
      </c>
      <c r="V20" s="51" t="str">
        <f>IFERROR(INDEX(总课程表0!V:V,MATCH($A20,总课程表0!V:V,0)-1)&amp;CHAR(10)&amp;INDEX(总课程表0!$A:$A,MATCH($A20,总课程表0!V:V,0)-1),"")</f>
        <v/>
      </c>
      <c r="W20" s="49" t="str">
        <f>IFERROR(INDEX(总课程表0!W:W,MATCH($A20,总课程表0!W:W,0)-1)&amp;CHAR(10)&amp;INDEX(总课程表0!$A:$A,MATCH($A20,总课程表0!W:W,0)-1),"")</f>
        <v>班会
八2</v>
      </c>
      <c r="X20" s="49" t="str">
        <f t="array" ref="X20">IFERROR(IF(OR(A20=走班课),"选修",INDEX(总课程表0!X:X,MATCH($A20,总课程表0!X:X,0)-1)&amp;CHAR(10)&amp;INDEX(总课程表0!$A:$A,MATCH($A20,总课程表0!X:X,0)-1)),"")</f>
        <v/>
      </c>
      <c r="Y20" s="54" t="str">
        <f>IFERROR(INDEX(总课程表0!Y:Y,MATCH($A20,总课程表0!Y:Y,0)-1)&amp;CHAR(10)&amp;INDEX(总课程表0!$A:$A,MATCH($A20,总课程表0!Y:Y,0)-1),"")</f>
        <v/>
      </c>
      <c r="Z20" s="51" t="str">
        <f ca="1">IFERROR(INDEX(总课程表0!Z:Z,MATCH($A20,总课程表0!Z:Z,0)-1)&amp;CHAR(10)&amp;INDEX(总课程表0!$A:$A,MATCH($A20,总课程表0!Z:Z,0)-1),"")</f>
        <v>数学
八2</v>
      </c>
      <c r="AA20" s="49" t="str">
        <f>IFERROR(INDEX(总课程表0!AA:AA,MATCH($A20,总课程表0!AA:AA,0)-1)&amp;CHAR(10)&amp;INDEX(总课程表0!$A:$A,MATCH($A20,总课程表0!AA:AA,0)-1),"")</f>
        <v>数学
八4</v>
      </c>
      <c r="AB20" s="49" t="str">
        <f>IFERROR(INDEX(总课程表0!AB:AB,MATCH($A20,总课程表0!AB:AB,0)-1)&amp;CHAR(10)&amp;INDEX(总课程表0!$A:$A,MATCH($A20,总课程表0!AB:AB,0)-1),"")</f>
        <v/>
      </c>
      <c r="AC20" s="50" t="str">
        <f>IFERROR(INDEX(总课程表0!AC:AC,MATCH($A20,总课程表0!AC:AC,0)-1)&amp;CHAR(10)&amp;INDEX(总课程表0!$A:$A,MATCH($A20,总课程表0!AC:AC,0)-1),"")</f>
        <v/>
      </c>
      <c r="AD20" s="51" t="str">
        <f>IFERROR(INDEX(总课程表0!AD:AD,MATCH($A20,总课程表0!AD:AD,0)-1)&amp;CHAR(10)&amp;INDEX(总课程表0!$A:$A,MATCH($A20,总课程表0!AD:AD,0)-1),"")</f>
        <v/>
      </c>
      <c r="AE20" s="49" t="str">
        <f>IFERROR(INDEX(总课程表0!AE:AE,MATCH($A20,总课程表0!AE:AE,0)-1)&amp;CHAR(10)&amp;INDEX(总课程表0!$A:$A,MATCH($A20,总课程表0!AE:AE,0)-1),"")</f>
        <v/>
      </c>
      <c r="AF20" s="49" t="str">
        <f>IFERROR(INDEX(总课程表0!AF:AF,MATCH($A20,总课程表0!AF:AF,0)-1)&amp;CHAR(10)&amp;INDEX(总课程表0!$A:$A,MATCH($A20,总课程表0!AF:AF,0)-1),"")</f>
        <v/>
      </c>
      <c r="AG20" s="54" t="str">
        <f>IFERROR(INDEX(总课程表0!AG:AG,MATCH($A20,总课程表0!AG:AG,0)-1)&amp;CHAR(10)&amp;INDEX(总课程表0!$A:$A,MATCH($A20,总课程表0!AG:AG,0)-1),"")</f>
        <v/>
      </c>
      <c r="AH20" s="51" t="str">
        <f ca="1">IFERROR(INDEX(总课程表0!AH:AH,MATCH($A20,总课程表0!AH:AH,0)-1)&amp;CHAR(10)&amp;INDEX(总课程表0!$A:$A,MATCH($A20,总课程表0!AH:AH,0)-1),"")</f>
        <v>数学
八2</v>
      </c>
      <c r="AI20" s="49" t="str">
        <f>IFERROR(INDEX(总课程表0!AI:AI,MATCH($A20,总课程表0!AI:AI,0)-1)&amp;CHAR(10)&amp;INDEX(总课程表0!$A:$A,MATCH($A20,总课程表0!AI:AI,0)-1),"")</f>
        <v/>
      </c>
      <c r="AJ20" s="49" t="str">
        <f>IFERROR(INDEX(总课程表0!AJ:AJ,MATCH($A20,总课程表0!AJ:AJ,0)-1)&amp;CHAR(10)&amp;INDEX(总课程表0!$A:$A,MATCH($A20,总课程表0!AJ:AJ,0)-1),"")</f>
        <v/>
      </c>
      <c r="AK20" s="50" t="str">
        <f>IFERROR(INDEX(总课程表0!AK:AK,MATCH($A20,总课程表0!AK:AK,0)-1)&amp;CHAR(10)&amp;INDEX(总课程表0!$A:$A,MATCH($A20,总课程表0!AK:AK,0)-1),"")</f>
        <v>数学
八4</v>
      </c>
      <c r="AL20" s="51" t="str">
        <f>IFERROR(INDEX(总课程表0!AL:AL,MATCH($A20,总课程表0!AL:AL,0)-1)&amp;CHAR(10)&amp;INDEX(总课程表0!$A:$A,MATCH($A20,总课程表0!AL:AL,0)-1),"")</f>
        <v/>
      </c>
      <c r="AM20" s="49" t="str">
        <f>IFERROR(INDEX(总课程表0!AM:AM,MATCH($A20,总课程表0!AM:AM,0)-1)&amp;CHAR(10)&amp;INDEX(总课程表0!$A:$A,MATCH($A20,总课程表0!AM:AM,0)-1),"")</f>
        <v/>
      </c>
      <c r="AN20" s="49" t="str">
        <f>IFERROR(INDEX(总课程表0!AN:AN,MATCH($A20,总课程表0!AN:AN,0)-1)&amp;CHAR(10)&amp;INDEX(总课程表0!$A:$A,MATCH($A20,总课程表0!AN:AN,0)-1),"")</f>
        <v/>
      </c>
      <c r="AO20" s="54" t="str">
        <f>IFERROR(INDEX(总课程表0!AO:AO,MATCH($A20,总课程表0!AO:AO,0)-1)&amp;CHAR(10)&amp;INDEX(总课程表0!$A:$A,MATCH($A20,总课程表0!AO:AO,0)-1),"")</f>
        <v/>
      </c>
      <c r="AR20" s="56"/>
      <c r="AS20" s="56"/>
      <c r="AT20" s="56"/>
      <c r="AU20" s="56"/>
      <c r="AV20" s="56"/>
    </row>
    <row r="21" spans="1:48" ht="22.6" customHeight="1" x14ac:dyDescent="0.15">
      <c r="A21" s="20" t="str">
        <f>教师安排!AI19</f>
        <v>顾佳萍</v>
      </c>
      <c r="B21" s="48" t="str">
        <f ca="1">IFERROR(INDEX(总课程表0!B:B,MATCH($A21,总课程表0!B:B,0)-1)&amp;CHAR(10)&amp;INDEX(总课程表0!$A:$A,MATCH($A21,总课程表0!B:B,0)-1),"")</f>
        <v>政治
八2</v>
      </c>
      <c r="C21" s="49" t="str">
        <f>IFERROR(INDEX(总课程表0!C:C,MATCH($A21,总课程表0!C:C,0)-1)&amp;CHAR(10)&amp;INDEX(总课程表0!$A:$A,MATCH($A21,总课程表0!C:C,0)-1),"")</f>
        <v/>
      </c>
      <c r="D21" s="49" t="str">
        <f>IFERROR(INDEX(总课程表0!D:D,MATCH($A21,总课程表0!D:D,0)-1)&amp;CHAR(10)&amp;INDEX(总课程表0!$A:$A,MATCH($A21,总课程表0!D:D,0)-1),"")</f>
        <v>政治
八4</v>
      </c>
      <c r="E21" s="50" t="str">
        <f>IFERROR(INDEX(总课程表0!E:E,MATCH($A21,总课程表0!E:E,0)-1)&amp;CHAR(10)&amp;INDEX(总课程表0!$A:$A,MATCH($A21,总课程表0!E:E,0)-1),"")</f>
        <v/>
      </c>
      <c r="F21" s="51" t="str">
        <f>IFERROR(INDEX(总课程表0!F:F,MATCH($A21,总课程表0!F:F,0)-1)&amp;CHAR(10)&amp;INDEX(总课程表0!$A:$A,MATCH($A21,总课程表0!F:F,0)-1),"")</f>
        <v/>
      </c>
      <c r="G21" s="49" t="str">
        <f>IFERROR(INDEX(总课程表0!G:G,MATCH($A21,总课程表0!G:G,0)-1)&amp;CHAR(10)&amp;INDEX(总课程表0!$A:$A,MATCH($A21,总课程表0!G:G,0)-1),"")</f>
        <v/>
      </c>
      <c r="H21" s="49" t="str">
        <f>IFERROR(INDEX(总课程表0!H:H,MATCH($A21,总课程表0!H:H,0)-1)&amp;CHAR(10)&amp;INDEX(总课程表0!$A:$A,MATCH($A21,总课程表0!H:H,0)-1),"")</f>
        <v>政治
八3</v>
      </c>
      <c r="I21" s="54" t="str">
        <f>IFERROR(INDEX(总课程表0!I:I,MATCH($A21,总课程表0!I:I,0)-1)&amp;CHAR(10)&amp;INDEX(总课程表0!$A:$A,MATCH($A21,总课程表0!I:I,0)-1),"")</f>
        <v/>
      </c>
      <c r="J21" s="51" t="str">
        <f ca="1">IFERROR(INDEX(总课程表0!J:J,MATCH($A21,总课程表0!J:J,0)-1)&amp;CHAR(10)&amp;INDEX(总课程表0!$A:$A,MATCH($A21,总课程表0!J:J,0)-1),"")</f>
        <v/>
      </c>
      <c r="K21" s="49" t="str">
        <f>IFERROR(INDEX(总课程表0!K:K,MATCH($A21,总课程表0!K:K,0)-1)&amp;CHAR(10)&amp;INDEX(总课程表0!$A:$A,MATCH($A21,总课程表0!K:K,0)-1),"")</f>
        <v/>
      </c>
      <c r="L21" s="49" t="str">
        <f>IFERROR(INDEX(总课程表0!L:L,MATCH($A21,总课程表0!L:L,0)-1)&amp;CHAR(10)&amp;INDEX(总课程表0!$A:$A,MATCH($A21,总课程表0!L:L,0)-1),"")</f>
        <v>政治
八7</v>
      </c>
      <c r="M21" s="50" t="str">
        <f>IFERROR(INDEX(总课程表0!M:M,MATCH($A21,总课程表0!M:M,0)-1)&amp;CHAR(10)&amp;INDEX(总课程表0!$A:$A,MATCH($A21,总课程表0!M:M,0)-1),"")</f>
        <v/>
      </c>
      <c r="N21" s="51" t="str">
        <f>IFERROR(INDEX(总课程表0!N:N,MATCH($A21,总课程表0!N:N,0)-1)&amp;CHAR(10)&amp;INDEX(总课程表0!$A:$A,MATCH($A21,总课程表0!N:N,0)-1),"")</f>
        <v>政治
八1</v>
      </c>
      <c r="O21" s="49" t="str">
        <f>IFERROR(INDEX(总课程表0!O:O,MATCH($A21,总课程表0!O:O,0)-1)&amp;CHAR(10)&amp;INDEX(总课程表0!$A:$A,MATCH($A21,总课程表0!O:O,0)-1),"")</f>
        <v/>
      </c>
      <c r="P21" s="49" t="str">
        <f>IFERROR(INDEX(总课程表0!P:P,MATCH($A21,总课程表0!P:P,0)-1)&amp;CHAR(10)&amp;INDEX(总课程表0!$A:$A,MATCH($A21,总课程表0!P:P,0)-1),"")</f>
        <v/>
      </c>
      <c r="Q21" s="54" t="str">
        <f>IFERROR(INDEX(总课程表0!Q:Q,MATCH($A21,总课程表0!Q:Q,0)-1)&amp;CHAR(10)&amp;INDEX(总课程表0!$A:$A,MATCH($A21,总课程表0!Q:Q,0)-1),"")</f>
        <v>民族
七4</v>
      </c>
      <c r="R21" s="51" t="str">
        <f ca="1">IFERROR(INDEX(总课程表0!R:R,MATCH($A21,总课程表0!R:R,0)-1)&amp;CHAR(10)&amp;INDEX(总课程表0!$A:$A,MATCH($A21,总课程表0!R:R,0)-1),"")</f>
        <v/>
      </c>
      <c r="S21" s="49" t="str">
        <f>IFERROR(INDEX(总课程表0!S:S,MATCH($A21,总课程表0!S:S,0)-1)&amp;CHAR(10)&amp;INDEX(总课程表0!$A:$A,MATCH($A21,总课程表0!S:S,0)-1),"")</f>
        <v/>
      </c>
      <c r="T21" s="49" t="str">
        <f>IFERROR(INDEX(总课程表0!T:T,MATCH($A21,总课程表0!T:T,0)-1)&amp;CHAR(10)&amp;INDEX(总课程表0!$A:$A,MATCH($A21,总课程表0!T:T,0)-1),"")</f>
        <v/>
      </c>
      <c r="U21" s="50" t="str">
        <f>IFERROR(INDEX(总课程表0!U:U,MATCH($A21,总课程表0!U:U,0)-1)&amp;CHAR(10)&amp;INDEX(总课程表0!$A:$A,MATCH($A21,总课程表0!U:U,0)-1),"")</f>
        <v/>
      </c>
      <c r="V21" s="51" t="str">
        <f>IFERROR(INDEX(总课程表0!V:V,MATCH($A21,总课程表0!V:V,0)-1)&amp;CHAR(10)&amp;INDEX(总课程表0!$A:$A,MATCH($A21,总课程表0!V:V,0)-1),"")</f>
        <v/>
      </c>
      <c r="W21" s="49" t="str">
        <f>IFERROR(INDEX(总课程表0!W:W,MATCH($A21,总课程表0!W:W,0)-1)&amp;CHAR(10)&amp;INDEX(总课程表0!$A:$A,MATCH($A21,总课程表0!W:W,0)-1),"")</f>
        <v/>
      </c>
      <c r="X21" s="49" t="str">
        <f t="array" ref="X21">IFERROR(IF(OR(A21=走班课),"选修",INDEX(总课程表0!X:X,MATCH($A21,总课程表0!X:X,0)-1)&amp;CHAR(10)&amp;INDEX(总课程表0!$A:$A,MATCH($A21,总课程表0!X:X,0)-1)),"")</f>
        <v>选修</v>
      </c>
      <c r="Y21" s="54" t="str">
        <f>IFERROR(INDEX(总课程表0!Y:Y,MATCH($A21,总课程表0!Y:Y,0)-1)&amp;CHAR(10)&amp;INDEX(总课程表0!$A:$A,MATCH($A21,总课程表0!Y:Y,0)-1),"")</f>
        <v/>
      </c>
      <c r="Z21" s="51" t="str">
        <f ca="1">IFERROR(INDEX(总课程表0!Z:Z,MATCH($A21,总课程表0!Z:Z,0)-1)&amp;CHAR(10)&amp;INDEX(总课程表0!$A:$A,MATCH($A21,总课程表0!Z:Z,0)-1),"")</f>
        <v/>
      </c>
      <c r="AA21" s="49" t="str">
        <f>IFERROR(INDEX(总课程表0!AA:AA,MATCH($A21,总课程表0!AA:AA,0)-1)&amp;CHAR(10)&amp;INDEX(总课程表0!$A:$A,MATCH($A21,总课程表0!AA:AA,0)-1),"")</f>
        <v/>
      </c>
      <c r="AB21" s="49" t="str">
        <f>IFERROR(INDEX(总课程表0!AB:AB,MATCH($A21,总课程表0!AB:AB,0)-1)&amp;CHAR(10)&amp;INDEX(总课程表0!$A:$A,MATCH($A21,总课程表0!AB:AB,0)-1),"")</f>
        <v/>
      </c>
      <c r="AC21" s="50" t="str">
        <f>IFERROR(INDEX(总课程表0!AC:AC,MATCH($A21,总课程表0!AC:AC,0)-1)&amp;CHAR(10)&amp;INDEX(总课程表0!$A:$A,MATCH($A21,总课程表0!AC:AC,0)-1),"")</f>
        <v/>
      </c>
      <c r="AD21" s="51" t="str">
        <f>IFERROR(INDEX(总课程表0!AD:AD,MATCH($A21,总课程表0!AD:AD,0)-1)&amp;CHAR(10)&amp;INDEX(总课程表0!$A:$A,MATCH($A21,总课程表0!AD:AD,0)-1),"")</f>
        <v>政治
八3</v>
      </c>
      <c r="AE21" s="49" t="str">
        <f>IFERROR(INDEX(总课程表0!AE:AE,MATCH($A21,总课程表0!AE:AE,0)-1)&amp;CHAR(10)&amp;INDEX(总课程表0!$A:$A,MATCH($A21,总课程表0!AE:AE,0)-1),"")</f>
        <v>政治
八4</v>
      </c>
      <c r="AF21" s="49" t="str">
        <f>IFERROR(INDEX(总课程表0!AF:AF,MATCH($A21,总课程表0!AF:AF,0)-1)&amp;CHAR(10)&amp;INDEX(总课程表0!$A:$A,MATCH($A21,总课程表0!AF:AF,0)-1),"")</f>
        <v/>
      </c>
      <c r="AG21" s="54" t="str">
        <f>IFERROR(INDEX(总课程表0!AG:AG,MATCH($A21,总课程表0!AG:AG,0)-1)&amp;CHAR(10)&amp;INDEX(总课程表0!$A:$A,MATCH($A21,总课程表0!AG:AG,0)-1),"")</f>
        <v>民族
七3</v>
      </c>
      <c r="AH21" s="51" t="str">
        <f ca="1">IFERROR(INDEX(总课程表0!AH:AH,MATCH($A21,总课程表0!AH:AH,0)-1)&amp;CHAR(10)&amp;INDEX(总课程表0!$A:$A,MATCH($A21,总课程表0!AH:AH,0)-1),"")</f>
        <v/>
      </c>
      <c r="AI21" s="49" t="str">
        <f>IFERROR(INDEX(总课程表0!AI:AI,MATCH($A21,总课程表0!AI:AI,0)-1)&amp;CHAR(10)&amp;INDEX(总课程表0!$A:$A,MATCH($A21,总课程表0!AI:AI,0)-1),"")</f>
        <v/>
      </c>
      <c r="AJ21" s="49" t="str">
        <f>IFERROR(INDEX(总课程表0!AJ:AJ,MATCH($A21,总课程表0!AJ:AJ,0)-1)&amp;CHAR(10)&amp;INDEX(总课程表0!$A:$A,MATCH($A21,总课程表0!AJ:AJ,0)-1),"")</f>
        <v/>
      </c>
      <c r="AK21" s="50" t="str">
        <f>IFERROR(INDEX(总课程表0!AK:AK,MATCH($A21,总课程表0!AK:AK,0)-1)&amp;CHAR(10)&amp;INDEX(总课程表0!$A:$A,MATCH($A21,总课程表0!AK:AK,0)-1),"")</f>
        <v>政治
八2</v>
      </c>
      <c r="AL21" s="51" t="str">
        <f>IFERROR(INDEX(总课程表0!AL:AL,MATCH($A21,总课程表0!AL:AL,0)-1)&amp;CHAR(10)&amp;INDEX(总课程表0!$A:$A,MATCH($A21,总课程表0!AL:AL,0)-1),"")</f>
        <v/>
      </c>
      <c r="AM21" s="49" t="str">
        <f>IFERROR(INDEX(总课程表0!AM:AM,MATCH($A21,总课程表0!AM:AM,0)-1)&amp;CHAR(10)&amp;INDEX(总课程表0!$A:$A,MATCH($A21,总课程表0!AM:AM,0)-1),"")</f>
        <v>政治
八1</v>
      </c>
      <c r="AN21" s="49" t="str">
        <f>IFERROR(INDEX(总课程表0!AN:AN,MATCH($A21,总课程表0!AN:AN,0)-1)&amp;CHAR(10)&amp;INDEX(总课程表0!$A:$A,MATCH($A21,总课程表0!AN:AN,0)-1),"")</f>
        <v>政治
八7</v>
      </c>
      <c r="AO21" s="54" t="str">
        <f>IFERROR(INDEX(总课程表0!AO:AO,MATCH($A21,总课程表0!AO:AO,0)-1)&amp;CHAR(10)&amp;INDEX(总课程表0!$A:$A,MATCH($A21,总课程表0!AO:AO,0)-1),"")</f>
        <v/>
      </c>
      <c r="AR21" s="56"/>
      <c r="AS21" s="56"/>
      <c r="AT21" s="56"/>
      <c r="AU21" s="56"/>
      <c r="AV21" s="56"/>
    </row>
    <row r="22" spans="1:48" ht="22.6" customHeight="1" x14ac:dyDescent="0.15">
      <c r="A22" s="20" t="str">
        <f>教师安排!AI20</f>
        <v>顾淼</v>
      </c>
      <c r="B22" s="48" t="str">
        <f ca="1">IFERROR(INDEX(总课程表0!B:B,MATCH($A22,总课程表0!B:B,0)-1)&amp;CHAR(10)&amp;INDEX(总课程表0!$A:$A,MATCH($A22,总课程表0!B:B,0)-1),"")</f>
        <v/>
      </c>
      <c r="C22" s="49" t="str">
        <f>IFERROR(INDEX(总课程表0!C:C,MATCH($A22,总课程表0!C:C,0)-1)&amp;CHAR(10)&amp;INDEX(总课程表0!$A:$A,MATCH($A22,总课程表0!C:C,0)-1),"")</f>
        <v/>
      </c>
      <c r="D22" s="49" t="str">
        <f>IFERROR(INDEX(总课程表0!D:D,MATCH($A22,总课程表0!D:D,0)-1)&amp;CHAR(10)&amp;INDEX(总课程表0!$A:$A,MATCH($A22,总课程表0!D:D,0)-1),"")</f>
        <v/>
      </c>
      <c r="E22" s="50" t="str">
        <f>IFERROR(INDEX(总课程表0!E:E,MATCH($A22,总课程表0!E:E,0)-1)&amp;CHAR(10)&amp;INDEX(总课程表0!$A:$A,MATCH($A22,总课程表0!E:E,0)-1),"")</f>
        <v/>
      </c>
      <c r="F22" s="51" t="str">
        <f>IFERROR(INDEX(总课程表0!F:F,MATCH($A22,总课程表0!F:F,0)-1)&amp;CHAR(10)&amp;INDEX(总课程表0!$A:$A,MATCH($A22,总课程表0!F:F,0)-1),"")</f>
        <v/>
      </c>
      <c r="G22" s="49" t="str">
        <f>IFERROR(INDEX(总课程表0!G:G,MATCH($A22,总课程表0!G:G,0)-1)&amp;CHAR(10)&amp;INDEX(总课程表0!$A:$A,MATCH($A22,总课程表0!G:G,0)-1),"")</f>
        <v/>
      </c>
      <c r="H22" s="49" t="str">
        <f>IFERROR(INDEX(总课程表0!H:H,MATCH($A22,总课程表0!H:H,0)-1)&amp;CHAR(10)&amp;INDEX(总课程表0!$A:$A,MATCH($A22,总课程表0!H:H,0)-1),"")</f>
        <v>地理
七1</v>
      </c>
      <c r="I22" s="54" t="str">
        <f>IFERROR(INDEX(总课程表0!I:I,MATCH($A22,总课程表0!I:I,0)-1)&amp;CHAR(10)&amp;INDEX(总课程表0!$A:$A,MATCH($A22,总课程表0!I:I,0)-1),"")</f>
        <v/>
      </c>
      <c r="J22" s="51" t="str">
        <f ca="1">IFERROR(INDEX(总课程表0!J:J,MATCH($A22,总课程表0!J:J,0)-1)&amp;CHAR(10)&amp;INDEX(总课程表0!$A:$A,MATCH($A22,总课程表0!J:J,0)-1),"")</f>
        <v/>
      </c>
      <c r="K22" s="49" t="str">
        <f>IFERROR(INDEX(总课程表0!K:K,MATCH($A22,总课程表0!K:K,0)-1)&amp;CHAR(10)&amp;INDEX(总课程表0!$A:$A,MATCH($A22,总课程表0!K:K,0)-1),"")</f>
        <v/>
      </c>
      <c r="L22" s="49" t="str">
        <f>IFERROR(INDEX(总课程表0!L:L,MATCH($A22,总课程表0!L:L,0)-1)&amp;CHAR(10)&amp;INDEX(总课程表0!$A:$A,MATCH($A22,总课程表0!L:L,0)-1),"")</f>
        <v/>
      </c>
      <c r="M22" s="50" t="str">
        <f>IFERROR(INDEX(总课程表0!M:M,MATCH($A22,总课程表0!M:M,0)-1)&amp;CHAR(10)&amp;INDEX(总课程表0!$A:$A,MATCH($A22,总课程表0!M:M,0)-1),"")</f>
        <v/>
      </c>
      <c r="N22" s="51" t="str">
        <f>IFERROR(INDEX(总课程表0!N:N,MATCH($A22,总课程表0!N:N,0)-1)&amp;CHAR(10)&amp;INDEX(总课程表0!$A:$A,MATCH($A22,总课程表0!N:N,0)-1),"")</f>
        <v/>
      </c>
      <c r="O22" s="49" t="str">
        <f>IFERROR(INDEX(总课程表0!O:O,MATCH($A22,总课程表0!O:O,0)-1)&amp;CHAR(10)&amp;INDEX(总课程表0!$A:$A,MATCH($A22,总课程表0!O:O,0)-1),"")</f>
        <v/>
      </c>
      <c r="P22" s="49" t="str">
        <f>IFERROR(INDEX(总课程表0!P:P,MATCH($A22,总课程表0!P:P,0)-1)&amp;CHAR(10)&amp;INDEX(总课程表0!$A:$A,MATCH($A22,总课程表0!P:P,0)-1),"")</f>
        <v/>
      </c>
      <c r="Q22" s="54" t="str">
        <f>IFERROR(INDEX(总课程表0!Q:Q,MATCH($A22,总课程表0!Q:Q,0)-1)&amp;CHAR(10)&amp;INDEX(总课程表0!$A:$A,MATCH($A22,总课程表0!Q:Q,0)-1),"")</f>
        <v/>
      </c>
      <c r="R22" s="51" t="str">
        <f ca="1">IFERROR(INDEX(总课程表0!R:R,MATCH($A22,总课程表0!R:R,0)-1)&amp;CHAR(10)&amp;INDEX(总课程表0!$A:$A,MATCH($A22,总课程表0!R:R,0)-1),"")</f>
        <v/>
      </c>
      <c r="S22" s="49" t="str">
        <f>IFERROR(INDEX(总课程表0!S:S,MATCH($A22,总课程表0!S:S,0)-1)&amp;CHAR(10)&amp;INDEX(总课程表0!$A:$A,MATCH($A22,总课程表0!S:S,0)-1),"")</f>
        <v/>
      </c>
      <c r="T22" s="49" t="str">
        <f>IFERROR(INDEX(总课程表0!T:T,MATCH($A22,总课程表0!T:T,0)-1)&amp;CHAR(10)&amp;INDEX(总课程表0!$A:$A,MATCH($A22,总课程表0!T:T,0)-1),"")</f>
        <v/>
      </c>
      <c r="U22" s="50" t="str">
        <f>IFERROR(INDEX(总课程表0!U:U,MATCH($A22,总课程表0!U:U,0)-1)&amp;CHAR(10)&amp;INDEX(总课程表0!$A:$A,MATCH($A22,总课程表0!U:U,0)-1),"")</f>
        <v/>
      </c>
      <c r="V22" s="51" t="str">
        <f>IFERROR(INDEX(总课程表0!V:V,MATCH($A22,总课程表0!V:V,0)-1)&amp;CHAR(10)&amp;INDEX(总课程表0!$A:$A,MATCH($A22,总课程表0!V:V,0)-1),"")</f>
        <v/>
      </c>
      <c r="W22" s="49" t="str">
        <f>IFERROR(INDEX(总课程表0!W:W,MATCH($A22,总课程表0!W:W,0)-1)&amp;CHAR(10)&amp;INDEX(总课程表0!$A:$A,MATCH($A22,总课程表0!W:W,0)-1),"")</f>
        <v/>
      </c>
      <c r="X22" s="49" t="str">
        <f t="array" ref="X22">IFERROR(IF(OR(A22=走班课),"选修",INDEX(总课程表0!X:X,MATCH($A22,总课程表0!X:X,0)-1)&amp;CHAR(10)&amp;INDEX(总课程表0!$A:$A,MATCH($A22,总课程表0!X:X,0)-1)),"")</f>
        <v/>
      </c>
      <c r="Y22" s="54" t="str">
        <f>IFERROR(INDEX(总课程表0!Y:Y,MATCH($A22,总课程表0!Y:Y,0)-1)&amp;CHAR(10)&amp;INDEX(总课程表0!$A:$A,MATCH($A22,总课程表0!Y:Y,0)-1),"")</f>
        <v/>
      </c>
      <c r="Z22" s="51" t="str">
        <f ca="1">IFERROR(INDEX(总课程表0!Z:Z,MATCH($A22,总课程表0!Z:Z,0)-1)&amp;CHAR(10)&amp;INDEX(总课程表0!$A:$A,MATCH($A22,总课程表0!Z:Z,0)-1),"")</f>
        <v/>
      </c>
      <c r="AA22" s="49" t="str">
        <f>IFERROR(INDEX(总课程表0!AA:AA,MATCH($A22,总课程表0!AA:AA,0)-1)&amp;CHAR(10)&amp;INDEX(总课程表0!$A:$A,MATCH($A22,总课程表0!AA:AA,0)-1),"")</f>
        <v/>
      </c>
      <c r="AB22" s="49" t="str">
        <f>IFERROR(INDEX(总课程表0!AB:AB,MATCH($A22,总课程表0!AB:AB,0)-1)&amp;CHAR(10)&amp;INDEX(总课程表0!$A:$A,MATCH($A22,总课程表0!AB:AB,0)-1),"")</f>
        <v/>
      </c>
      <c r="AC22" s="50" t="str">
        <f>IFERROR(INDEX(总课程表0!AC:AC,MATCH($A22,总课程表0!AC:AC,0)-1)&amp;CHAR(10)&amp;INDEX(总课程表0!$A:$A,MATCH($A22,总课程表0!AC:AC,0)-1),"")</f>
        <v/>
      </c>
      <c r="AD22" s="51" t="str">
        <f>IFERROR(INDEX(总课程表0!AD:AD,MATCH($A22,总课程表0!AD:AD,0)-1)&amp;CHAR(10)&amp;INDEX(总课程表0!$A:$A,MATCH($A22,总课程表0!AD:AD,0)-1),"")</f>
        <v>地理
七1</v>
      </c>
      <c r="AE22" s="49" t="str">
        <f>IFERROR(INDEX(总课程表0!AE:AE,MATCH($A22,总课程表0!AE:AE,0)-1)&amp;CHAR(10)&amp;INDEX(总课程表0!$A:$A,MATCH($A22,总课程表0!AE:AE,0)-1),"")</f>
        <v/>
      </c>
      <c r="AF22" s="49" t="str">
        <f>IFERROR(INDEX(总课程表0!AF:AF,MATCH($A22,总课程表0!AF:AF,0)-1)&amp;CHAR(10)&amp;INDEX(总课程表0!$A:$A,MATCH($A22,总课程表0!AF:AF,0)-1),"")</f>
        <v/>
      </c>
      <c r="AG22" s="54" t="str">
        <f>IFERROR(INDEX(总课程表0!AG:AG,MATCH($A22,总课程表0!AG:AG,0)-1)&amp;CHAR(10)&amp;INDEX(总课程表0!$A:$A,MATCH($A22,总课程表0!AG:AG,0)-1),"")</f>
        <v/>
      </c>
      <c r="AH22" s="51" t="str">
        <f ca="1">IFERROR(INDEX(总课程表0!AH:AH,MATCH($A22,总课程表0!AH:AH,0)-1)&amp;CHAR(10)&amp;INDEX(总课程表0!$A:$A,MATCH($A22,总课程表0!AH:AH,0)-1),"")</f>
        <v/>
      </c>
      <c r="AI22" s="49" t="str">
        <f>IFERROR(INDEX(总课程表0!AI:AI,MATCH($A22,总课程表0!AI:AI,0)-1)&amp;CHAR(10)&amp;INDEX(总课程表0!$A:$A,MATCH($A22,总课程表0!AI:AI,0)-1),"")</f>
        <v/>
      </c>
      <c r="AJ22" s="49" t="str">
        <f>IFERROR(INDEX(总课程表0!AJ:AJ,MATCH($A22,总课程表0!AJ:AJ,0)-1)&amp;CHAR(10)&amp;INDEX(总课程表0!$A:$A,MATCH($A22,总课程表0!AJ:AJ,0)-1),"")</f>
        <v/>
      </c>
      <c r="AK22" s="50" t="str">
        <f>IFERROR(INDEX(总课程表0!AK:AK,MATCH($A22,总课程表0!AK:AK,0)-1)&amp;CHAR(10)&amp;INDEX(总课程表0!$A:$A,MATCH($A22,总课程表0!AK:AK,0)-1),"")</f>
        <v/>
      </c>
      <c r="AL22" s="51" t="str">
        <f>IFERROR(INDEX(总课程表0!AL:AL,MATCH($A22,总课程表0!AL:AL,0)-1)&amp;CHAR(10)&amp;INDEX(总课程表0!$A:$A,MATCH($A22,总课程表0!AL:AL,0)-1),"")</f>
        <v/>
      </c>
      <c r="AM22" s="49" t="str">
        <f>IFERROR(INDEX(总课程表0!AM:AM,MATCH($A22,总课程表0!AM:AM,0)-1)&amp;CHAR(10)&amp;INDEX(总课程表0!$A:$A,MATCH($A22,总课程表0!AM:AM,0)-1),"")</f>
        <v/>
      </c>
      <c r="AN22" s="49" t="str">
        <f>IFERROR(INDEX(总课程表0!AN:AN,MATCH($A22,总课程表0!AN:AN,0)-1)&amp;CHAR(10)&amp;INDEX(总课程表0!$A:$A,MATCH($A22,总课程表0!AN:AN,0)-1),"")</f>
        <v/>
      </c>
      <c r="AO22" s="54" t="str">
        <f>IFERROR(INDEX(总课程表0!AO:AO,MATCH($A22,总课程表0!AO:AO,0)-1)&amp;CHAR(10)&amp;INDEX(总课程表0!$A:$A,MATCH($A22,总课程表0!AO:AO,0)-1),"")</f>
        <v/>
      </c>
      <c r="AR22" s="56"/>
      <c r="AS22" s="56"/>
      <c r="AT22" s="56"/>
      <c r="AU22" s="56"/>
      <c r="AV22" s="56"/>
    </row>
    <row r="23" spans="1:48" ht="22.6" customHeight="1" x14ac:dyDescent="0.15">
      <c r="A23" s="20" t="str">
        <f>教师安排!AI21</f>
        <v>顾琴娣</v>
      </c>
      <c r="B23" s="48" t="str">
        <f ca="1">IFERROR(INDEX(总课程表0!B:B,MATCH($A23,总课程表0!B:B,0)-1)&amp;CHAR(10)&amp;INDEX(总课程表0!$A:$A,MATCH($A23,总课程表0!B:B,0)-1),"")</f>
        <v/>
      </c>
      <c r="C23" s="49" t="str">
        <f>IFERROR(INDEX(总课程表0!C:C,MATCH($A23,总课程表0!C:C,0)-1)&amp;CHAR(10)&amp;INDEX(总课程表0!$A:$A,MATCH($A23,总课程表0!C:C,0)-1),"")</f>
        <v/>
      </c>
      <c r="D23" s="49" t="str">
        <f>IFERROR(INDEX(总课程表0!D:D,MATCH($A23,总课程表0!D:D,0)-1)&amp;CHAR(10)&amp;INDEX(总课程表0!$A:$A,MATCH($A23,总课程表0!D:D,0)-1),"")</f>
        <v/>
      </c>
      <c r="E23" s="50" t="str">
        <f>IFERROR(INDEX(总课程表0!E:E,MATCH($A23,总课程表0!E:E,0)-1)&amp;CHAR(10)&amp;INDEX(总课程表0!$A:$A,MATCH($A23,总课程表0!E:E,0)-1),"")</f>
        <v/>
      </c>
      <c r="F23" s="51" t="str">
        <f>IFERROR(INDEX(总课程表0!F:F,MATCH($A23,总课程表0!F:F,0)-1)&amp;CHAR(10)&amp;INDEX(总课程表0!$A:$A,MATCH($A23,总课程表0!F:F,0)-1),"")</f>
        <v>信息
七9</v>
      </c>
      <c r="G23" s="49" t="str">
        <f>IFERROR(INDEX(总课程表0!G:G,MATCH($A23,总课程表0!G:G,0)-1)&amp;CHAR(10)&amp;INDEX(总课程表0!$A:$A,MATCH($A23,总课程表0!G:G,0)-1),"")</f>
        <v/>
      </c>
      <c r="H23" s="49" t="str">
        <f>IFERROR(INDEX(总课程表0!H:H,MATCH($A23,总课程表0!H:H,0)-1)&amp;CHAR(10)&amp;INDEX(总课程表0!$A:$A,MATCH($A23,总课程表0!H:H,0)-1),"")</f>
        <v>信息
七10</v>
      </c>
      <c r="I23" s="54" t="str">
        <f>IFERROR(INDEX(总课程表0!I:I,MATCH($A23,总课程表0!I:I,0)-1)&amp;CHAR(10)&amp;INDEX(总课程表0!$A:$A,MATCH($A23,总课程表0!I:I,0)-1),"")</f>
        <v/>
      </c>
      <c r="J23" s="51" t="str">
        <f ca="1">IFERROR(INDEX(总课程表0!J:J,MATCH($A23,总课程表0!J:J,0)-1)&amp;CHAR(10)&amp;INDEX(总课程表0!$A:$A,MATCH($A23,总课程表0!J:J,0)-1),"")</f>
        <v/>
      </c>
      <c r="K23" s="49" t="str">
        <f>IFERROR(INDEX(总课程表0!K:K,MATCH($A23,总课程表0!K:K,0)-1)&amp;CHAR(10)&amp;INDEX(总课程表0!$A:$A,MATCH($A23,总课程表0!K:K,0)-1),"")</f>
        <v/>
      </c>
      <c r="L23" s="49" t="str">
        <f>IFERROR(INDEX(总课程表0!L:L,MATCH($A23,总课程表0!L:L,0)-1)&amp;CHAR(10)&amp;INDEX(总课程表0!$A:$A,MATCH($A23,总课程表0!L:L,0)-1),"")</f>
        <v>信息
七8</v>
      </c>
      <c r="M23" s="50" t="str">
        <f>IFERROR(INDEX(总课程表0!M:M,MATCH($A23,总课程表0!M:M,0)-1)&amp;CHAR(10)&amp;INDEX(总课程表0!$A:$A,MATCH($A23,总课程表0!M:M,0)-1),"")</f>
        <v/>
      </c>
      <c r="N23" s="51" t="str">
        <f>IFERROR(INDEX(总课程表0!N:N,MATCH($A23,总课程表0!N:N,0)-1)&amp;CHAR(10)&amp;INDEX(总课程表0!$A:$A,MATCH($A23,总课程表0!N:N,0)-1),"")</f>
        <v/>
      </c>
      <c r="O23" s="49" t="str">
        <f>IFERROR(INDEX(总课程表0!O:O,MATCH($A23,总课程表0!O:O,0)-1)&amp;CHAR(10)&amp;INDEX(总课程表0!$A:$A,MATCH($A23,总课程表0!O:O,0)-1),"")</f>
        <v/>
      </c>
      <c r="P23" s="49" t="str">
        <f>IFERROR(INDEX(总课程表0!P:P,MATCH($A23,总课程表0!P:P,0)-1)&amp;CHAR(10)&amp;INDEX(总课程表0!$A:$A,MATCH($A23,总课程表0!P:P,0)-1),"")</f>
        <v>信息
七9</v>
      </c>
      <c r="Q23" s="54" t="str">
        <f>IFERROR(INDEX(总课程表0!Q:Q,MATCH($A23,总课程表0!Q:Q,0)-1)&amp;CHAR(10)&amp;INDEX(总课程表0!$A:$A,MATCH($A23,总课程表0!Q:Q,0)-1),"")</f>
        <v/>
      </c>
      <c r="R23" s="51" t="str">
        <f ca="1">IFERROR(INDEX(总课程表0!R:R,MATCH($A23,总课程表0!R:R,0)-1)&amp;CHAR(10)&amp;INDEX(总课程表0!$A:$A,MATCH($A23,总课程表0!R:R,0)-1),"")</f>
        <v/>
      </c>
      <c r="S23" s="49" t="str">
        <f>IFERROR(INDEX(总课程表0!S:S,MATCH($A23,总课程表0!S:S,0)-1)&amp;CHAR(10)&amp;INDEX(总课程表0!$A:$A,MATCH($A23,总课程表0!S:S,0)-1),"")</f>
        <v/>
      </c>
      <c r="T23" s="49" t="str">
        <f>IFERROR(INDEX(总课程表0!T:T,MATCH($A23,总课程表0!T:T,0)-1)&amp;CHAR(10)&amp;INDEX(总课程表0!$A:$A,MATCH($A23,总课程表0!T:T,0)-1),"")</f>
        <v/>
      </c>
      <c r="U23" s="50" t="str">
        <f>IFERROR(INDEX(总课程表0!U:U,MATCH($A23,总课程表0!U:U,0)-1)&amp;CHAR(10)&amp;INDEX(总课程表0!$A:$A,MATCH($A23,总课程表0!U:U,0)-1),"")</f>
        <v>信息
七10</v>
      </c>
      <c r="V23" s="51" t="str">
        <f>IFERROR(INDEX(总课程表0!V:V,MATCH($A23,总课程表0!V:V,0)-1)&amp;CHAR(10)&amp;INDEX(总课程表0!$A:$A,MATCH($A23,总课程表0!V:V,0)-1),"")</f>
        <v/>
      </c>
      <c r="W23" s="49" t="str">
        <f>IFERROR(INDEX(总课程表0!W:W,MATCH($A23,总课程表0!W:W,0)-1)&amp;CHAR(10)&amp;INDEX(总课程表0!$A:$A,MATCH($A23,总课程表0!W:W,0)-1),"")</f>
        <v/>
      </c>
      <c r="X23" s="49" t="str">
        <f t="array" ref="X23">IFERROR(IF(OR(A23=走班课),"选修",INDEX(总课程表0!X:X,MATCH($A23,总课程表0!X:X,0)-1)&amp;CHAR(10)&amp;INDEX(总课程表0!$A:$A,MATCH($A23,总课程表0!X:X,0)-1)),"")</f>
        <v/>
      </c>
      <c r="Y23" s="54" t="str">
        <f>IFERROR(INDEX(总课程表0!Y:Y,MATCH($A23,总课程表0!Y:Y,0)-1)&amp;CHAR(10)&amp;INDEX(总课程表0!$A:$A,MATCH($A23,总课程表0!Y:Y,0)-1),"")</f>
        <v/>
      </c>
      <c r="Z23" s="51" t="str">
        <f ca="1">IFERROR(INDEX(总课程表0!Z:Z,MATCH($A23,总课程表0!Z:Z,0)-1)&amp;CHAR(10)&amp;INDEX(总课程表0!$A:$A,MATCH($A23,总课程表0!Z:Z,0)-1),"")</f>
        <v/>
      </c>
      <c r="AA23" s="49" t="str">
        <f>IFERROR(INDEX(总课程表0!AA:AA,MATCH($A23,总课程表0!AA:AA,0)-1)&amp;CHAR(10)&amp;INDEX(总课程表0!$A:$A,MATCH($A23,总课程表0!AA:AA,0)-1),"")</f>
        <v/>
      </c>
      <c r="AB23" s="49" t="str">
        <f>IFERROR(INDEX(总课程表0!AB:AB,MATCH($A23,总课程表0!AB:AB,0)-1)&amp;CHAR(10)&amp;INDEX(总课程表0!$A:$A,MATCH($A23,总课程表0!AB:AB,0)-1),"")</f>
        <v/>
      </c>
      <c r="AC23" s="50" t="str">
        <f>IFERROR(INDEX(总课程表0!AC:AC,MATCH($A23,总课程表0!AC:AC,0)-1)&amp;CHAR(10)&amp;INDEX(总课程表0!$A:$A,MATCH($A23,总课程表0!AC:AC,0)-1),"")</f>
        <v>信息
七8</v>
      </c>
      <c r="AD23" s="51" t="str">
        <f>IFERROR(INDEX(总课程表0!AD:AD,MATCH($A23,总课程表0!AD:AD,0)-1)&amp;CHAR(10)&amp;INDEX(总课程表0!$A:$A,MATCH($A23,总课程表0!AD:AD,0)-1),"")</f>
        <v/>
      </c>
      <c r="AE23" s="49" t="str">
        <f>IFERROR(INDEX(总课程表0!AE:AE,MATCH($A23,总课程表0!AE:AE,0)-1)&amp;CHAR(10)&amp;INDEX(总课程表0!$A:$A,MATCH($A23,总课程表0!AE:AE,0)-1),"")</f>
        <v/>
      </c>
      <c r="AF23" s="49" t="str">
        <f>IFERROR(INDEX(总课程表0!AF:AF,MATCH($A23,总课程表0!AF:AF,0)-1)&amp;CHAR(10)&amp;INDEX(总课程表0!$A:$A,MATCH($A23,总课程表0!AF:AF,0)-1),"")</f>
        <v/>
      </c>
      <c r="AG23" s="54" t="str">
        <f>IFERROR(INDEX(总课程表0!AG:AG,MATCH($A23,总课程表0!AG:AG,0)-1)&amp;CHAR(10)&amp;INDEX(总课程表0!$A:$A,MATCH($A23,总课程表0!AG:AG,0)-1),"")</f>
        <v/>
      </c>
      <c r="AH23" s="51" t="str">
        <f ca="1">IFERROR(INDEX(总课程表0!AH:AH,MATCH($A23,总课程表0!AH:AH,0)-1)&amp;CHAR(10)&amp;INDEX(总课程表0!$A:$A,MATCH($A23,总课程表0!AH:AH,0)-1),"")</f>
        <v/>
      </c>
      <c r="AI23" s="49" t="str">
        <f>IFERROR(INDEX(总课程表0!AI:AI,MATCH($A23,总课程表0!AI:AI,0)-1)&amp;CHAR(10)&amp;INDEX(总课程表0!$A:$A,MATCH($A23,总课程表0!AI:AI,0)-1),"")</f>
        <v/>
      </c>
      <c r="AJ23" s="49" t="str">
        <f>IFERROR(INDEX(总课程表0!AJ:AJ,MATCH($A23,总课程表0!AJ:AJ,0)-1)&amp;CHAR(10)&amp;INDEX(总课程表0!$A:$A,MATCH($A23,总课程表0!AJ:AJ,0)-1),"")</f>
        <v/>
      </c>
      <c r="AK23" s="50" t="str">
        <f>IFERROR(INDEX(总课程表0!AK:AK,MATCH($A23,总课程表0!AK:AK,0)-1)&amp;CHAR(10)&amp;INDEX(总课程表0!$A:$A,MATCH($A23,总课程表0!AK:AK,0)-1),"")</f>
        <v/>
      </c>
      <c r="AL23" s="51" t="str">
        <f>IFERROR(INDEX(总课程表0!AL:AL,MATCH($A23,总课程表0!AL:AL,0)-1)&amp;CHAR(10)&amp;INDEX(总课程表0!$A:$A,MATCH($A23,总课程表0!AL:AL,0)-1),"")</f>
        <v/>
      </c>
      <c r="AM23" s="49" t="str">
        <f>IFERROR(INDEX(总课程表0!AM:AM,MATCH($A23,总课程表0!AM:AM,0)-1)&amp;CHAR(10)&amp;INDEX(总课程表0!$A:$A,MATCH($A23,总课程表0!AM:AM,0)-1),"")</f>
        <v/>
      </c>
      <c r="AN23" s="49" t="str">
        <f>IFERROR(INDEX(总课程表0!AN:AN,MATCH($A23,总课程表0!AN:AN,0)-1)&amp;CHAR(10)&amp;INDEX(总课程表0!$A:$A,MATCH($A23,总课程表0!AN:AN,0)-1),"")</f>
        <v/>
      </c>
      <c r="AO23" s="54" t="str">
        <f>IFERROR(INDEX(总课程表0!AO:AO,MATCH($A23,总课程表0!AO:AO,0)-1)&amp;CHAR(10)&amp;INDEX(总课程表0!$A:$A,MATCH($A23,总课程表0!AO:AO,0)-1),"")</f>
        <v/>
      </c>
      <c r="AR23" s="56"/>
      <c r="AS23" s="56"/>
      <c r="AT23" s="56"/>
      <c r="AU23" s="56"/>
      <c r="AV23" s="56"/>
    </row>
    <row r="24" spans="1:48" ht="22.6" customHeight="1" x14ac:dyDescent="0.15">
      <c r="A24" s="20" t="str">
        <f>教师安排!AI22</f>
        <v>顾云中</v>
      </c>
      <c r="B24" s="48" t="str">
        <f ca="1">IFERROR(INDEX(总课程表0!B:B,MATCH($A24,总课程表0!B:B,0)-1)&amp;CHAR(10)&amp;INDEX(总课程表0!$A:$A,MATCH($A24,总课程表0!B:B,0)-1),"")</f>
        <v/>
      </c>
      <c r="C24" s="49" t="str">
        <f>IFERROR(INDEX(总课程表0!C:C,MATCH($A24,总课程表0!C:C,0)-1)&amp;CHAR(10)&amp;INDEX(总课程表0!$A:$A,MATCH($A24,总课程表0!C:C,0)-1),"")</f>
        <v/>
      </c>
      <c r="D24" s="49" t="str">
        <f>IFERROR(INDEX(总课程表0!D:D,MATCH($A24,总课程表0!D:D,0)-1)&amp;CHAR(10)&amp;INDEX(总课程表0!$A:$A,MATCH($A24,总课程表0!D:D,0)-1),"")</f>
        <v/>
      </c>
      <c r="E24" s="50" t="str">
        <f>IFERROR(INDEX(总课程表0!E:E,MATCH($A24,总课程表0!E:E,0)-1)&amp;CHAR(10)&amp;INDEX(总课程表0!$A:$A,MATCH($A24,总课程表0!E:E,0)-1),"")</f>
        <v>地理
八7</v>
      </c>
      <c r="F24" s="51" t="str">
        <f>IFERROR(INDEX(总课程表0!F:F,MATCH($A24,总课程表0!F:F,0)-1)&amp;CHAR(10)&amp;INDEX(总课程表0!$A:$A,MATCH($A24,总课程表0!F:F,0)-1),"")</f>
        <v>地理
七2</v>
      </c>
      <c r="G24" s="49" t="str">
        <f>IFERROR(INDEX(总课程表0!G:G,MATCH($A24,总课程表0!G:G,0)-1)&amp;CHAR(10)&amp;INDEX(总课程表0!$A:$A,MATCH($A24,总课程表0!G:G,0)-1),"")</f>
        <v/>
      </c>
      <c r="H24" s="49" t="str">
        <f>IFERROR(INDEX(总课程表0!H:H,MATCH($A24,总课程表0!H:H,0)-1)&amp;CHAR(10)&amp;INDEX(总课程表0!$A:$A,MATCH($A24,总课程表0!H:H,0)-1),"")</f>
        <v>地理
七3</v>
      </c>
      <c r="I24" s="54" t="str">
        <f>IFERROR(INDEX(总课程表0!I:I,MATCH($A24,总课程表0!I:I,0)-1)&amp;CHAR(10)&amp;INDEX(总课程表0!$A:$A,MATCH($A24,总课程表0!I:I,0)-1),"")</f>
        <v/>
      </c>
      <c r="J24" s="51" t="str">
        <f ca="1">IFERROR(INDEX(总课程表0!J:J,MATCH($A24,总课程表0!J:J,0)-1)&amp;CHAR(10)&amp;INDEX(总课程表0!$A:$A,MATCH($A24,总课程表0!J:J,0)-1),"")</f>
        <v/>
      </c>
      <c r="K24" s="49" t="str">
        <f>IFERROR(INDEX(总课程表0!K:K,MATCH($A24,总课程表0!K:K,0)-1)&amp;CHAR(10)&amp;INDEX(总课程表0!$A:$A,MATCH($A24,总课程表0!K:K,0)-1),"")</f>
        <v/>
      </c>
      <c r="L24" s="49" t="str">
        <f>IFERROR(INDEX(总课程表0!L:L,MATCH($A24,总课程表0!L:L,0)-1)&amp;CHAR(10)&amp;INDEX(总课程表0!$A:$A,MATCH($A24,总课程表0!L:L,0)-1),"")</f>
        <v/>
      </c>
      <c r="M24" s="50" t="str">
        <f>IFERROR(INDEX(总课程表0!M:M,MATCH($A24,总课程表0!M:M,0)-1)&amp;CHAR(10)&amp;INDEX(总课程表0!$A:$A,MATCH($A24,总课程表0!M:M,0)-1),"")</f>
        <v/>
      </c>
      <c r="N24" s="51" t="str">
        <f>IFERROR(INDEX(总课程表0!N:N,MATCH($A24,总课程表0!N:N,0)-1)&amp;CHAR(10)&amp;INDEX(总课程表0!$A:$A,MATCH($A24,总课程表0!N:N,0)-1),"")</f>
        <v/>
      </c>
      <c r="O24" s="49" t="str">
        <f>IFERROR(INDEX(总课程表0!O:O,MATCH($A24,总课程表0!O:O,0)-1)&amp;CHAR(10)&amp;INDEX(总课程表0!$A:$A,MATCH($A24,总课程表0!O:O,0)-1),"")</f>
        <v>地理
八6</v>
      </c>
      <c r="P24" s="49" t="str">
        <f>IFERROR(INDEX(总课程表0!P:P,MATCH($A24,总课程表0!P:P,0)-1)&amp;CHAR(10)&amp;INDEX(总课程表0!$A:$A,MATCH($A24,总课程表0!P:P,0)-1),"")</f>
        <v>地理
八9</v>
      </c>
      <c r="Q24" s="54" t="str">
        <f>IFERROR(INDEX(总课程表0!Q:Q,MATCH($A24,总课程表0!Q:Q,0)-1)&amp;CHAR(10)&amp;INDEX(总课程表0!$A:$A,MATCH($A24,总课程表0!Q:Q,0)-1),"")</f>
        <v/>
      </c>
      <c r="R24" s="51" t="str">
        <f ca="1">IFERROR(INDEX(总课程表0!R:R,MATCH($A24,总课程表0!R:R,0)-1)&amp;CHAR(10)&amp;INDEX(总课程表0!$A:$A,MATCH($A24,总课程表0!R:R,0)-1),"")</f>
        <v/>
      </c>
      <c r="S24" s="49" t="str">
        <f>IFERROR(INDEX(总课程表0!S:S,MATCH($A24,总课程表0!S:S,0)-1)&amp;CHAR(10)&amp;INDEX(总课程表0!$A:$A,MATCH($A24,总课程表0!S:S,0)-1),"")</f>
        <v/>
      </c>
      <c r="T24" s="49" t="str">
        <f>IFERROR(INDEX(总课程表0!T:T,MATCH($A24,总课程表0!T:T,0)-1)&amp;CHAR(10)&amp;INDEX(总课程表0!$A:$A,MATCH($A24,总课程表0!T:T,0)-1),"")</f>
        <v/>
      </c>
      <c r="U24" s="50" t="str">
        <f>IFERROR(INDEX(总课程表0!U:U,MATCH($A24,总课程表0!U:U,0)-1)&amp;CHAR(10)&amp;INDEX(总课程表0!$A:$A,MATCH($A24,总课程表0!U:U,0)-1),"")</f>
        <v/>
      </c>
      <c r="V24" s="51" t="str">
        <f>IFERROR(INDEX(总课程表0!V:V,MATCH($A24,总课程表0!V:V,0)-1)&amp;CHAR(10)&amp;INDEX(总课程表0!$A:$A,MATCH($A24,总课程表0!V:V,0)-1),"")</f>
        <v>地理
八8</v>
      </c>
      <c r="W24" s="49" t="str">
        <f>IFERROR(INDEX(总课程表0!W:W,MATCH($A24,总课程表0!W:W,0)-1)&amp;CHAR(10)&amp;INDEX(总课程表0!$A:$A,MATCH($A24,总课程表0!W:W,0)-1),"")</f>
        <v/>
      </c>
      <c r="X24" s="49" t="str">
        <f t="array" ref="X24">IFERROR(IF(OR(A24=走班课),"选修",INDEX(总课程表0!X:X,MATCH($A24,总课程表0!X:X,0)-1)&amp;CHAR(10)&amp;INDEX(总课程表0!$A:$A,MATCH($A24,总课程表0!X:X,0)-1)),"")</f>
        <v>选修</v>
      </c>
      <c r="Y24" s="54" t="str">
        <f>IFERROR(INDEX(总课程表0!Y:Y,MATCH($A24,总课程表0!Y:Y,0)-1)&amp;CHAR(10)&amp;INDEX(总课程表0!$A:$A,MATCH($A24,总课程表0!Y:Y,0)-1),"")</f>
        <v/>
      </c>
      <c r="Z24" s="51" t="str">
        <f ca="1">IFERROR(INDEX(总课程表0!Z:Z,MATCH($A24,总课程表0!Z:Z,0)-1)&amp;CHAR(10)&amp;INDEX(总课程表0!$A:$A,MATCH($A24,总课程表0!Z:Z,0)-1),"")</f>
        <v/>
      </c>
      <c r="AA24" s="49" t="str">
        <f>IFERROR(INDEX(总课程表0!AA:AA,MATCH($A24,总课程表0!AA:AA,0)-1)&amp;CHAR(10)&amp;INDEX(总课程表0!$A:$A,MATCH($A24,总课程表0!AA:AA,0)-1),"")</f>
        <v/>
      </c>
      <c r="AB24" s="49" t="str">
        <f>IFERROR(INDEX(总课程表0!AB:AB,MATCH($A24,总课程表0!AB:AB,0)-1)&amp;CHAR(10)&amp;INDEX(总课程表0!$A:$A,MATCH($A24,总课程表0!AB:AB,0)-1),"")</f>
        <v>地理
七3</v>
      </c>
      <c r="AC24" s="50" t="str">
        <f>IFERROR(INDEX(总课程表0!AC:AC,MATCH($A24,总课程表0!AC:AC,0)-1)&amp;CHAR(10)&amp;INDEX(总课程表0!$A:$A,MATCH($A24,总课程表0!AC:AC,0)-1),"")</f>
        <v/>
      </c>
      <c r="AD24" s="51" t="str">
        <f>IFERROR(INDEX(总课程表0!AD:AD,MATCH($A24,总课程表0!AD:AD,0)-1)&amp;CHAR(10)&amp;INDEX(总课程表0!$A:$A,MATCH($A24,总课程表0!AD:AD,0)-1),"")</f>
        <v/>
      </c>
      <c r="AE24" s="49" t="str">
        <f>IFERROR(INDEX(总课程表0!AE:AE,MATCH($A24,总课程表0!AE:AE,0)-1)&amp;CHAR(10)&amp;INDEX(总课程表0!$A:$A,MATCH($A24,总课程表0!AE:AE,0)-1),"")</f>
        <v>地理
八7</v>
      </c>
      <c r="AF24" s="49" t="str">
        <f>IFERROR(INDEX(总课程表0!AF:AF,MATCH($A24,总课程表0!AF:AF,0)-1)&amp;CHAR(10)&amp;INDEX(总课程表0!$A:$A,MATCH($A24,总课程表0!AF:AF,0)-1),"")</f>
        <v>地理
七2</v>
      </c>
      <c r="AG24" s="54" t="str">
        <f>IFERROR(INDEX(总课程表0!AG:AG,MATCH($A24,总课程表0!AG:AG,0)-1)&amp;CHAR(10)&amp;INDEX(总课程表0!$A:$A,MATCH($A24,总课程表0!AG:AG,0)-1),"")</f>
        <v/>
      </c>
      <c r="AH24" s="51" t="str">
        <f ca="1">IFERROR(INDEX(总课程表0!AH:AH,MATCH($A24,总课程表0!AH:AH,0)-1)&amp;CHAR(10)&amp;INDEX(总课程表0!$A:$A,MATCH($A24,总课程表0!AH:AH,0)-1),"")</f>
        <v/>
      </c>
      <c r="AI24" s="49" t="str">
        <f>IFERROR(INDEX(总课程表0!AI:AI,MATCH($A24,总课程表0!AI:AI,0)-1)&amp;CHAR(10)&amp;INDEX(总课程表0!$A:$A,MATCH($A24,总课程表0!AI:AI,0)-1),"")</f>
        <v/>
      </c>
      <c r="AJ24" s="49" t="str">
        <f>IFERROR(INDEX(总课程表0!AJ:AJ,MATCH($A24,总课程表0!AJ:AJ,0)-1)&amp;CHAR(10)&amp;INDEX(总课程表0!$A:$A,MATCH($A24,总课程表0!AJ:AJ,0)-1),"")</f>
        <v/>
      </c>
      <c r="AK24" s="50" t="str">
        <f>IFERROR(INDEX(总课程表0!AK:AK,MATCH($A24,总课程表0!AK:AK,0)-1)&amp;CHAR(10)&amp;INDEX(总课程表0!$A:$A,MATCH($A24,总课程表0!AK:AK,0)-1),"")</f>
        <v>地理
八9</v>
      </c>
      <c r="AL24" s="51" t="str">
        <f>IFERROR(INDEX(总课程表0!AL:AL,MATCH($A24,总课程表0!AL:AL,0)-1)&amp;CHAR(10)&amp;INDEX(总课程表0!$A:$A,MATCH($A24,总课程表0!AL:AL,0)-1),"")</f>
        <v/>
      </c>
      <c r="AM24" s="49" t="str">
        <f>IFERROR(INDEX(总课程表0!AM:AM,MATCH($A24,总课程表0!AM:AM,0)-1)&amp;CHAR(10)&amp;INDEX(总课程表0!$A:$A,MATCH($A24,总课程表0!AM:AM,0)-1),"")</f>
        <v>地理
八6</v>
      </c>
      <c r="AN24" s="49" t="str">
        <f>IFERROR(INDEX(总课程表0!AN:AN,MATCH($A24,总课程表0!AN:AN,0)-1)&amp;CHAR(10)&amp;INDEX(总课程表0!$A:$A,MATCH($A24,总课程表0!AN:AN,0)-1),"")</f>
        <v>地理
八8</v>
      </c>
      <c r="AO24" s="54" t="str">
        <f>IFERROR(INDEX(总课程表0!AO:AO,MATCH($A24,总课程表0!AO:AO,0)-1)&amp;CHAR(10)&amp;INDEX(总课程表0!$A:$A,MATCH($A24,总课程表0!AO:AO,0)-1),"")</f>
        <v/>
      </c>
      <c r="AR24" s="56"/>
      <c r="AS24" s="56"/>
      <c r="AT24" s="56"/>
      <c r="AU24" s="56"/>
      <c r="AV24" s="56"/>
    </row>
    <row r="25" spans="1:48" ht="22.6" customHeight="1" x14ac:dyDescent="0.15">
      <c r="A25" s="20" t="str">
        <f>教师安排!AI23</f>
        <v>郭小敏</v>
      </c>
      <c r="B25" s="48" t="str">
        <f ca="1">IFERROR(INDEX(总课程表0!B:B,MATCH($A25,总课程表0!B:B,0)-1)&amp;CHAR(10)&amp;INDEX(总课程表0!$A:$A,MATCH($A25,总课程表0!B:B,0)-1),"")</f>
        <v>外语
八6</v>
      </c>
      <c r="C25" s="49" t="str">
        <f>IFERROR(INDEX(总课程表0!C:C,MATCH($A25,总课程表0!C:C,0)-1)&amp;CHAR(10)&amp;INDEX(总课程表0!$A:$A,MATCH($A25,总课程表0!C:C,0)-1),"")</f>
        <v>外语
八5</v>
      </c>
      <c r="D25" s="49" t="str">
        <f>IFERROR(INDEX(总课程表0!D:D,MATCH($A25,总课程表0!D:D,0)-1)&amp;CHAR(10)&amp;INDEX(总课程表0!$A:$A,MATCH($A25,总课程表0!D:D,0)-1),"")</f>
        <v/>
      </c>
      <c r="E25" s="50" t="str">
        <f>IFERROR(INDEX(总课程表0!E:E,MATCH($A25,总课程表0!E:E,0)-1)&amp;CHAR(10)&amp;INDEX(总课程表0!$A:$A,MATCH($A25,总课程表0!E:E,0)-1),"")</f>
        <v/>
      </c>
      <c r="F25" s="51" t="str">
        <f>IFERROR(INDEX(总课程表0!F:F,MATCH($A25,总课程表0!F:F,0)-1)&amp;CHAR(10)&amp;INDEX(总课程表0!$A:$A,MATCH($A25,总课程表0!F:F,0)-1),"")</f>
        <v/>
      </c>
      <c r="G25" s="49" t="str">
        <f>IFERROR(INDEX(总课程表0!G:G,MATCH($A25,总课程表0!G:G,0)-1)&amp;CHAR(10)&amp;INDEX(总课程表0!$A:$A,MATCH($A25,总课程表0!G:G,0)-1),"")</f>
        <v/>
      </c>
      <c r="H25" s="49" t="str">
        <f>IFERROR(INDEX(总课程表0!H:H,MATCH($A25,总课程表0!H:H,0)-1)&amp;CHAR(10)&amp;INDEX(总课程表0!$A:$A,MATCH($A25,总课程表0!H:H,0)-1),"")</f>
        <v/>
      </c>
      <c r="I25" s="54" t="str">
        <f>IFERROR(INDEX(总课程表0!I:I,MATCH($A25,总课程表0!I:I,0)-1)&amp;CHAR(10)&amp;INDEX(总课程表0!$A:$A,MATCH($A25,总课程表0!I:I,0)-1),"")</f>
        <v/>
      </c>
      <c r="J25" s="51" t="str">
        <f ca="1">IFERROR(INDEX(总课程表0!J:J,MATCH($A25,总课程表0!J:J,0)-1)&amp;CHAR(10)&amp;INDEX(总课程表0!$A:$A,MATCH($A25,总课程表0!J:J,0)-1),"")</f>
        <v>外语
八5</v>
      </c>
      <c r="K25" s="49" t="str">
        <f>IFERROR(INDEX(总课程表0!K:K,MATCH($A25,总课程表0!K:K,0)-1)&amp;CHAR(10)&amp;INDEX(总课程表0!$A:$A,MATCH($A25,总课程表0!K:K,0)-1),"")</f>
        <v/>
      </c>
      <c r="L25" s="49" t="str">
        <f>IFERROR(INDEX(总课程表0!L:L,MATCH($A25,总课程表0!L:L,0)-1)&amp;CHAR(10)&amp;INDEX(总课程表0!$A:$A,MATCH($A25,总课程表0!L:L,0)-1),"")</f>
        <v>外语
八6</v>
      </c>
      <c r="M25" s="50" t="str">
        <f>IFERROR(INDEX(总课程表0!M:M,MATCH($A25,总课程表0!M:M,0)-1)&amp;CHAR(10)&amp;INDEX(总课程表0!$A:$A,MATCH($A25,总课程表0!M:M,0)-1),"")</f>
        <v/>
      </c>
      <c r="N25" s="51" t="str">
        <f>IFERROR(INDEX(总课程表0!N:N,MATCH($A25,总课程表0!N:N,0)-1)&amp;CHAR(10)&amp;INDEX(总课程表0!$A:$A,MATCH($A25,总课程表0!N:N,0)-1),"")</f>
        <v/>
      </c>
      <c r="O25" s="49" t="str">
        <f>IFERROR(INDEX(总课程表0!O:O,MATCH($A25,总课程表0!O:O,0)-1)&amp;CHAR(10)&amp;INDEX(总课程表0!$A:$A,MATCH($A25,总课程表0!O:O,0)-1),"")</f>
        <v/>
      </c>
      <c r="P25" s="49" t="str">
        <f>IFERROR(INDEX(总课程表0!P:P,MATCH($A25,总课程表0!P:P,0)-1)&amp;CHAR(10)&amp;INDEX(总课程表0!$A:$A,MATCH($A25,总课程表0!P:P,0)-1),"")</f>
        <v/>
      </c>
      <c r="Q25" s="54" t="str">
        <f>IFERROR(INDEX(总课程表0!Q:Q,MATCH($A25,总课程表0!Q:Q,0)-1)&amp;CHAR(10)&amp;INDEX(总课程表0!$A:$A,MATCH($A25,总课程表0!Q:Q,0)-1),"")</f>
        <v/>
      </c>
      <c r="R25" s="51" t="str">
        <f ca="1">IFERROR(INDEX(总课程表0!R:R,MATCH($A25,总课程表0!R:R,0)-1)&amp;CHAR(10)&amp;INDEX(总课程表0!$A:$A,MATCH($A25,总课程表0!R:R,0)-1),"")</f>
        <v>外语
八5</v>
      </c>
      <c r="S25" s="49" t="str">
        <f>IFERROR(INDEX(总课程表0!S:S,MATCH($A25,总课程表0!S:S,0)-1)&amp;CHAR(10)&amp;INDEX(总课程表0!$A:$A,MATCH($A25,总课程表0!S:S,0)-1),"")</f>
        <v/>
      </c>
      <c r="T25" s="49" t="str">
        <f>IFERROR(INDEX(总课程表0!T:T,MATCH($A25,总课程表0!T:T,0)-1)&amp;CHAR(10)&amp;INDEX(总课程表0!$A:$A,MATCH($A25,总课程表0!T:T,0)-1),"")</f>
        <v/>
      </c>
      <c r="U25" s="50" t="str">
        <f>IFERROR(INDEX(总课程表0!U:U,MATCH($A25,总课程表0!U:U,0)-1)&amp;CHAR(10)&amp;INDEX(总课程表0!$A:$A,MATCH($A25,总课程表0!U:U,0)-1),"")</f>
        <v>地校1
八6</v>
      </c>
      <c r="V25" s="51" t="str">
        <f>IFERROR(INDEX(总课程表0!V:V,MATCH($A25,总课程表0!V:V,0)-1)&amp;CHAR(10)&amp;INDEX(总课程表0!$A:$A,MATCH($A25,总课程表0!V:V,0)-1),"")</f>
        <v/>
      </c>
      <c r="W25" s="49" t="str">
        <f>IFERROR(INDEX(总课程表0!W:W,MATCH($A25,总课程表0!W:W,0)-1)&amp;CHAR(10)&amp;INDEX(总课程表0!$A:$A,MATCH($A25,总课程表0!W:W,0)-1),"")</f>
        <v>班会
八6</v>
      </c>
      <c r="X25" s="49" t="str">
        <f t="array" ref="X25">IFERROR(IF(OR(A25=走班课),"选修",INDEX(总课程表0!X:X,MATCH($A25,总课程表0!X:X,0)-1)&amp;CHAR(10)&amp;INDEX(总课程表0!$A:$A,MATCH($A25,总课程表0!X:X,0)-1)),"")</f>
        <v/>
      </c>
      <c r="Y25" s="54" t="str">
        <f>IFERROR(INDEX(总课程表0!Y:Y,MATCH($A25,总课程表0!Y:Y,0)-1)&amp;CHAR(10)&amp;INDEX(总课程表0!$A:$A,MATCH($A25,总课程表0!Y:Y,0)-1),"")</f>
        <v/>
      </c>
      <c r="Z25" s="51" t="str">
        <f ca="1">IFERROR(INDEX(总课程表0!Z:Z,MATCH($A25,总课程表0!Z:Z,0)-1)&amp;CHAR(10)&amp;INDEX(总课程表0!$A:$A,MATCH($A25,总课程表0!Z:Z,0)-1),"")</f>
        <v/>
      </c>
      <c r="AA25" s="49" t="str">
        <f>IFERROR(INDEX(总课程表0!AA:AA,MATCH($A25,总课程表0!AA:AA,0)-1)&amp;CHAR(10)&amp;INDEX(总课程表0!$A:$A,MATCH($A25,总课程表0!AA:AA,0)-1),"")</f>
        <v/>
      </c>
      <c r="AB25" s="49" t="str">
        <f>IFERROR(INDEX(总课程表0!AB:AB,MATCH($A25,总课程表0!AB:AB,0)-1)&amp;CHAR(10)&amp;INDEX(总课程表0!$A:$A,MATCH($A25,总课程表0!AB:AB,0)-1),"")</f>
        <v>外语
八6</v>
      </c>
      <c r="AC25" s="50" t="str">
        <f>IFERROR(INDEX(总课程表0!AC:AC,MATCH($A25,总课程表0!AC:AC,0)-1)&amp;CHAR(10)&amp;INDEX(总课程表0!$A:$A,MATCH($A25,总课程表0!AC:AC,0)-1),"")</f>
        <v/>
      </c>
      <c r="AD25" s="51" t="str">
        <f>IFERROR(INDEX(总课程表0!AD:AD,MATCH($A25,总课程表0!AD:AD,0)-1)&amp;CHAR(10)&amp;INDEX(总课程表0!$A:$A,MATCH($A25,总课程表0!AD:AD,0)-1),"")</f>
        <v/>
      </c>
      <c r="AE25" s="49" t="str">
        <f>IFERROR(INDEX(总课程表0!AE:AE,MATCH($A25,总课程表0!AE:AE,0)-1)&amp;CHAR(10)&amp;INDEX(总课程表0!$A:$A,MATCH($A25,总课程表0!AE:AE,0)-1),"")</f>
        <v/>
      </c>
      <c r="AF25" s="49" t="str">
        <f>IFERROR(INDEX(总课程表0!AF:AF,MATCH($A25,总课程表0!AF:AF,0)-1)&amp;CHAR(10)&amp;INDEX(总课程表0!$A:$A,MATCH($A25,总课程表0!AF:AF,0)-1),"")</f>
        <v>地校1
八5</v>
      </c>
      <c r="AG25" s="54" t="str">
        <f>IFERROR(INDEX(总课程表0!AG:AG,MATCH($A25,总课程表0!AG:AG,0)-1)&amp;CHAR(10)&amp;INDEX(总课程表0!$A:$A,MATCH($A25,总课程表0!AG:AG,0)-1),"")</f>
        <v/>
      </c>
      <c r="AH25" s="51" t="str">
        <f ca="1">IFERROR(INDEX(总课程表0!AH:AH,MATCH($A25,总课程表0!AH:AH,0)-1)&amp;CHAR(10)&amp;INDEX(总课程表0!$A:$A,MATCH($A25,总课程表0!AH:AH,0)-1),"")</f>
        <v/>
      </c>
      <c r="AI25" s="49" t="str">
        <f>IFERROR(INDEX(总课程表0!AI:AI,MATCH($A25,总课程表0!AI:AI,0)-1)&amp;CHAR(10)&amp;INDEX(总课程表0!$A:$A,MATCH($A25,总课程表0!AI:AI,0)-1),"")</f>
        <v>外语
八6</v>
      </c>
      <c r="AJ25" s="49" t="str">
        <f>IFERROR(INDEX(总课程表0!AJ:AJ,MATCH($A25,总课程表0!AJ:AJ,0)-1)&amp;CHAR(10)&amp;INDEX(总课程表0!$A:$A,MATCH($A25,总课程表0!AJ:AJ,0)-1),"")</f>
        <v/>
      </c>
      <c r="AK25" s="50" t="str">
        <f>IFERROR(INDEX(总课程表0!AK:AK,MATCH($A25,总课程表0!AK:AK,0)-1)&amp;CHAR(10)&amp;INDEX(总课程表0!$A:$A,MATCH($A25,总课程表0!AK:AK,0)-1),"")</f>
        <v/>
      </c>
      <c r="AL25" s="51" t="str">
        <f>IFERROR(INDEX(总课程表0!AL:AL,MATCH($A25,总课程表0!AL:AL,0)-1)&amp;CHAR(10)&amp;INDEX(总课程表0!$A:$A,MATCH($A25,总课程表0!AL:AL,0)-1),"")</f>
        <v/>
      </c>
      <c r="AM25" s="49" t="str">
        <f>IFERROR(INDEX(总课程表0!AM:AM,MATCH($A25,总课程表0!AM:AM,0)-1)&amp;CHAR(10)&amp;INDEX(总课程表0!$A:$A,MATCH($A25,总课程表0!AM:AM,0)-1),"")</f>
        <v>外语
八5</v>
      </c>
      <c r="AN25" s="49" t="str">
        <f>IFERROR(INDEX(总课程表0!AN:AN,MATCH($A25,总课程表0!AN:AN,0)-1)&amp;CHAR(10)&amp;INDEX(总课程表0!$A:$A,MATCH($A25,总课程表0!AN:AN,0)-1),"")</f>
        <v/>
      </c>
      <c r="AO25" s="54" t="str">
        <f>IFERROR(INDEX(总课程表0!AO:AO,MATCH($A25,总课程表0!AO:AO,0)-1)&amp;CHAR(10)&amp;INDEX(总课程表0!$A:$A,MATCH($A25,总课程表0!AO:AO,0)-1),"")</f>
        <v/>
      </c>
      <c r="AR25" s="56"/>
      <c r="AS25" s="56"/>
      <c r="AT25" s="56"/>
      <c r="AU25" s="56"/>
      <c r="AV25" s="56"/>
    </row>
    <row r="26" spans="1:48" ht="22.6" customHeight="1" x14ac:dyDescent="0.15">
      <c r="A26" s="20" t="str">
        <f>教师安排!AI24</f>
        <v>郭玉亚</v>
      </c>
      <c r="B26" s="48" t="str">
        <f ca="1">IFERROR(INDEX(总课程表0!B:B,MATCH($A26,总课程表0!B:B,0)-1)&amp;CHAR(10)&amp;INDEX(总课程表0!$A:$A,MATCH($A26,总课程表0!B:B,0)-1),"")</f>
        <v>语文
九10</v>
      </c>
      <c r="C26" s="49" t="str">
        <f>IFERROR(INDEX(总课程表0!C:C,MATCH($A26,总课程表0!C:C,0)-1)&amp;CHAR(10)&amp;INDEX(总课程表0!$A:$A,MATCH($A26,总课程表0!C:C,0)-1),"")</f>
        <v/>
      </c>
      <c r="D26" s="49" t="str">
        <f>IFERROR(INDEX(总课程表0!D:D,MATCH($A26,总课程表0!D:D,0)-1)&amp;CHAR(10)&amp;INDEX(总课程表0!$A:$A,MATCH($A26,总课程表0!D:D,0)-1),"")</f>
        <v/>
      </c>
      <c r="E26" s="50" t="str">
        <f>IFERROR(INDEX(总课程表0!E:E,MATCH($A26,总课程表0!E:E,0)-1)&amp;CHAR(10)&amp;INDEX(总课程表0!$A:$A,MATCH($A26,总课程表0!E:E,0)-1),"")</f>
        <v/>
      </c>
      <c r="F26" s="51" t="str">
        <f>IFERROR(INDEX(总课程表0!F:F,MATCH($A26,总课程表0!F:F,0)-1)&amp;CHAR(10)&amp;INDEX(总课程表0!$A:$A,MATCH($A26,总课程表0!F:F,0)-1),"")</f>
        <v>语文
九9</v>
      </c>
      <c r="G26" s="49" t="str">
        <f>IFERROR(INDEX(总课程表0!G:G,MATCH($A26,总课程表0!G:G,0)-1)&amp;CHAR(10)&amp;INDEX(总课程表0!$A:$A,MATCH($A26,总课程表0!G:G,0)-1),"")</f>
        <v/>
      </c>
      <c r="H26" s="49" t="str">
        <f>IFERROR(INDEX(总课程表0!H:H,MATCH($A26,总课程表0!H:H,0)-1)&amp;CHAR(10)&amp;INDEX(总课程表0!$A:$A,MATCH($A26,总课程表0!H:H,0)-1),"")</f>
        <v/>
      </c>
      <c r="I26" s="54" t="str">
        <f>IFERROR(INDEX(总课程表0!I:I,MATCH($A26,总课程表0!I:I,0)-1)&amp;CHAR(10)&amp;INDEX(总课程表0!$A:$A,MATCH($A26,总课程表0!I:I,0)-1),"")</f>
        <v/>
      </c>
      <c r="J26" s="51" t="str">
        <f ca="1">IFERROR(INDEX(总课程表0!J:J,MATCH($A26,总课程表0!J:J,0)-1)&amp;CHAR(10)&amp;INDEX(总课程表0!$A:$A,MATCH($A26,总课程表0!J:J,0)-1),"")</f>
        <v/>
      </c>
      <c r="K26" s="49" t="str">
        <f>IFERROR(INDEX(总课程表0!K:K,MATCH($A26,总课程表0!K:K,0)-1)&amp;CHAR(10)&amp;INDEX(总课程表0!$A:$A,MATCH($A26,总课程表0!K:K,0)-1),"")</f>
        <v>语文
九10</v>
      </c>
      <c r="L26" s="49" t="str">
        <f>IFERROR(INDEX(总课程表0!L:L,MATCH($A26,总课程表0!L:L,0)-1)&amp;CHAR(10)&amp;INDEX(总课程表0!$A:$A,MATCH($A26,总课程表0!L:L,0)-1),"")</f>
        <v>语文
九9</v>
      </c>
      <c r="M26" s="50" t="str">
        <f>IFERROR(INDEX(总课程表0!M:M,MATCH($A26,总课程表0!M:M,0)-1)&amp;CHAR(10)&amp;INDEX(总课程表0!$A:$A,MATCH($A26,总课程表0!M:M,0)-1),"")</f>
        <v/>
      </c>
      <c r="N26" s="51" t="str">
        <f>IFERROR(INDEX(总课程表0!N:N,MATCH($A26,总课程表0!N:N,0)-1)&amp;CHAR(10)&amp;INDEX(总课程表0!$A:$A,MATCH($A26,总课程表0!N:N,0)-1),"")</f>
        <v/>
      </c>
      <c r="O26" s="49" t="str">
        <f>IFERROR(INDEX(总课程表0!O:O,MATCH($A26,总课程表0!O:O,0)-1)&amp;CHAR(10)&amp;INDEX(总课程表0!$A:$A,MATCH($A26,总课程表0!O:O,0)-1),"")</f>
        <v/>
      </c>
      <c r="P26" s="49" t="str">
        <f>IFERROR(INDEX(总课程表0!P:P,MATCH($A26,总课程表0!P:P,0)-1)&amp;CHAR(10)&amp;INDEX(总课程表0!$A:$A,MATCH($A26,总课程表0!P:P,0)-1),"")</f>
        <v/>
      </c>
      <c r="Q26" s="54" t="str">
        <f>IFERROR(INDEX(总课程表0!Q:Q,MATCH($A26,总课程表0!Q:Q,0)-1)&amp;CHAR(10)&amp;INDEX(总课程表0!$A:$A,MATCH($A26,总课程表0!Q:Q,0)-1),"")</f>
        <v/>
      </c>
      <c r="R26" s="51" t="str">
        <f ca="1">IFERROR(INDEX(总课程表0!R:R,MATCH($A26,总课程表0!R:R,0)-1)&amp;CHAR(10)&amp;INDEX(总课程表0!$A:$A,MATCH($A26,总课程表0!R:R,0)-1),"")</f>
        <v>语文
九9</v>
      </c>
      <c r="S26" s="49" t="str">
        <f>IFERROR(INDEX(总课程表0!S:S,MATCH($A26,总课程表0!S:S,0)-1)&amp;CHAR(10)&amp;INDEX(总课程表0!$A:$A,MATCH($A26,总课程表0!S:S,0)-1),"")</f>
        <v>语文
九10</v>
      </c>
      <c r="T26" s="49" t="str">
        <f>IFERROR(INDEX(总课程表0!T:T,MATCH($A26,总课程表0!T:T,0)-1)&amp;CHAR(10)&amp;INDEX(总课程表0!$A:$A,MATCH($A26,总课程表0!T:T,0)-1),"")</f>
        <v/>
      </c>
      <c r="U26" s="50" t="str">
        <f>IFERROR(INDEX(总课程表0!U:U,MATCH($A26,总课程表0!U:U,0)-1)&amp;CHAR(10)&amp;INDEX(总课程表0!$A:$A,MATCH($A26,总课程表0!U:U,0)-1),"")</f>
        <v/>
      </c>
      <c r="V26" s="51" t="str">
        <f>IFERROR(INDEX(总课程表0!V:V,MATCH($A26,总课程表0!V:V,0)-1)&amp;CHAR(10)&amp;INDEX(总课程表0!$A:$A,MATCH($A26,总课程表0!V:V,0)-1),"")</f>
        <v/>
      </c>
      <c r="W26" s="49" t="str">
        <f>IFERROR(INDEX(总课程表0!W:W,MATCH($A26,总课程表0!W:W,0)-1)&amp;CHAR(10)&amp;INDEX(总课程表0!$A:$A,MATCH($A26,总课程表0!W:W,0)-1),"")</f>
        <v/>
      </c>
      <c r="X26" s="49" t="str">
        <f t="array" ref="X26">IFERROR(IF(OR(A26=走班课),"选修",INDEX(总课程表0!X:X,MATCH($A26,总课程表0!X:X,0)-1)&amp;CHAR(10)&amp;INDEX(总课程表0!$A:$A,MATCH($A26,总课程表0!X:X,0)-1)),"")</f>
        <v/>
      </c>
      <c r="Y26" s="54" t="str">
        <f>IFERROR(INDEX(总课程表0!Y:Y,MATCH($A26,总课程表0!Y:Y,0)-1)&amp;CHAR(10)&amp;INDEX(总课程表0!$A:$A,MATCH($A26,总课程表0!Y:Y,0)-1),"")</f>
        <v/>
      </c>
      <c r="Z26" s="51" t="str">
        <f ca="1">IFERROR(INDEX(总课程表0!Z:Z,MATCH($A26,总课程表0!Z:Z,0)-1)&amp;CHAR(10)&amp;INDEX(总课程表0!$A:$A,MATCH($A26,总课程表0!Z:Z,0)-1),"")</f>
        <v/>
      </c>
      <c r="AA26" s="49" t="str">
        <f>IFERROR(INDEX(总课程表0!AA:AA,MATCH($A26,总课程表0!AA:AA,0)-1)&amp;CHAR(10)&amp;INDEX(总课程表0!$A:$A,MATCH($A26,总课程表0!AA:AA,0)-1),"")</f>
        <v>语文
九9</v>
      </c>
      <c r="AB26" s="49" t="str">
        <f>IFERROR(INDEX(总课程表0!AB:AB,MATCH($A26,总课程表0!AB:AB,0)-1)&amp;CHAR(10)&amp;INDEX(总课程表0!$A:$A,MATCH($A26,总课程表0!AB:AB,0)-1),"")</f>
        <v>语文
九10</v>
      </c>
      <c r="AC26" s="50" t="str">
        <f>IFERROR(INDEX(总课程表0!AC:AC,MATCH($A26,总课程表0!AC:AC,0)-1)&amp;CHAR(10)&amp;INDEX(总课程表0!$A:$A,MATCH($A26,总课程表0!AC:AC,0)-1),"")</f>
        <v/>
      </c>
      <c r="AD26" s="51" t="str">
        <f>IFERROR(INDEX(总课程表0!AD:AD,MATCH($A26,总课程表0!AD:AD,0)-1)&amp;CHAR(10)&amp;INDEX(总课程表0!$A:$A,MATCH($A26,总课程表0!AD:AD,0)-1),"")</f>
        <v/>
      </c>
      <c r="AE26" s="49" t="str">
        <f>IFERROR(INDEX(总课程表0!AE:AE,MATCH($A26,总课程表0!AE:AE,0)-1)&amp;CHAR(10)&amp;INDEX(总课程表0!$A:$A,MATCH($A26,总课程表0!AE:AE,0)-1),"")</f>
        <v/>
      </c>
      <c r="AF26" s="49" t="str">
        <f>IFERROR(INDEX(总课程表0!AF:AF,MATCH($A26,总课程表0!AF:AF,0)-1)&amp;CHAR(10)&amp;INDEX(总课程表0!$A:$A,MATCH($A26,总课程表0!AF:AF,0)-1),"")</f>
        <v/>
      </c>
      <c r="AG26" s="54" t="str">
        <f>IFERROR(INDEX(总课程表0!AG:AG,MATCH($A26,总课程表0!AG:AG,0)-1)&amp;CHAR(10)&amp;INDEX(总课程表0!$A:$A,MATCH($A26,总课程表0!AG:AG,0)-1),"")</f>
        <v/>
      </c>
      <c r="AH26" s="51" t="str">
        <f ca="1">IFERROR(INDEX(总课程表0!AH:AH,MATCH($A26,总课程表0!AH:AH,0)-1)&amp;CHAR(10)&amp;INDEX(总课程表0!$A:$A,MATCH($A26,总课程表0!AH:AH,0)-1),"")</f>
        <v>语文
九10</v>
      </c>
      <c r="AI26" s="49" t="str">
        <f>IFERROR(INDEX(总课程表0!AI:AI,MATCH($A26,总课程表0!AI:AI,0)-1)&amp;CHAR(10)&amp;INDEX(总课程表0!$A:$A,MATCH($A26,总课程表0!AI:AI,0)-1),"")</f>
        <v/>
      </c>
      <c r="AJ26" s="49" t="str">
        <f>IFERROR(INDEX(总课程表0!AJ:AJ,MATCH($A26,总课程表0!AJ:AJ,0)-1)&amp;CHAR(10)&amp;INDEX(总课程表0!$A:$A,MATCH($A26,总课程表0!AJ:AJ,0)-1),"")</f>
        <v/>
      </c>
      <c r="AK26" s="50" t="str">
        <f>IFERROR(INDEX(总课程表0!AK:AK,MATCH($A26,总课程表0!AK:AK,0)-1)&amp;CHAR(10)&amp;INDEX(总课程表0!$A:$A,MATCH($A26,总课程表0!AK:AK,0)-1),"")</f>
        <v/>
      </c>
      <c r="AL26" s="51" t="str">
        <f>IFERROR(INDEX(总课程表0!AL:AL,MATCH($A26,总课程表0!AL:AL,0)-1)&amp;CHAR(10)&amp;INDEX(总课程表0!$A:$A,MATCH($A26,总课程表0!AL:AL,0)-1),"")</f>
        <v/>
      </c>
      <c r="AM26" s="49" t="str">
        <f>IFERROR(INDEX(总课程表0!AM:AM,MATCH($A26,总课程表0!AM:AM,0)-1)&amp;CHAR(10)&amp;INDEX(总课程表0!$A:$A,MATCH($A26,总课程表0!AM:AM,0)-1),"")</f>
        <v>语文
九9</v>
      </c>
      <c r="AN26" s="49" t="str">
        <f>IFERROR(INDEX(总课程表0!AN:AN,MATCH($A26,总课程表0!AN:AN,0)-1)&amp;CHAR(10)&amp;INDEX(总课程表0!$A:$A,MATCH($A26,总课程表0!AN:AN,0)-1),"")</f>
        <v/>
      </c>
      <c r="AO26" s="54" t="str">
        <f>IFERROR(INDEX(总课程表0!AO:AO,MATCH($A26,总课程表0!AO:AO,0)-1)&amp;CHAR(10)&amp;INDEX(总课程表0!$A:$A,MATCH($A26,总课程表0!AO:AO,0)-1),"")</f>
        <v/>
      </c>
      <c r="AR26" s="56"/>
      <c r="AS26" s="56"/>
      <c r="AT26" s="56"/>
      <c r="AU26" s="56"/>
      <c r="AV26" s="56"/>
    </row>
    <row r="27" spans="1:48" ht="22.6" customHeight="1" x14ac:dyDescent="0.15">
      <c r="A27" s="20" t="str">
        <f>教师安排!AI25</f>
        <v>胡祝娟</v>
      </c>
      <c r="B27" s="48" t="str">
        <f ca="1">IFERROR(INDEX(总课程表0!B:B,MATCH($A27,总课程表0!B:B,0)-1)&amp;CHAR(10)&amp;INDEX(总课程表0!$A:$A,MATCH($A27,总课程表0!B:B,0)-1),"")</f>
        <v/>
      </c>
      <c r="C27" s="49" t="str">
        <f>IFERROR(INDEX(总课程表0!C:C,MATCH($A27,总课程表0!C:C,0)-1)&amp;CHAR(10)&amp;INDEX(总课程表0!$A:$A,MATCH($A27,总课程表0!C:C,0)-1),"")</f>
        <v/>
      </c>
      <c r="D27" s="49" t="str">
        <f>IFERROR(INDEX(总课程表0!D:D,MATCH($A27,总课程表0!D:D,0)-1)&amp;CHAR(10)&amp;INDEX(总课程表0!$A:$A,MATCH($A27,总课程表0!D:D,0)-1),"")</f>
        <v/>
      </c>
      <c r="E27" s="50" t="str">
        <f>IFERROR(INDEX(总课程表0!E:E,MATCH($A27,总课程表0!E:E,0)-1)&amp;CHAR(10)&amp;INDEX(总课程表0!$A:$A,MATCH($A27,总课程表0!E:E,0)-1),"")</f>
        <v/>
      </c>
      <c r="F27" s="51" t="str">
        <f>IFERROR(INDEX(总课程表0!F:F,MATCH($A27,总课程表0!F:F,0)-1)&amp;CHAR(10)&amp;INDEX(总课程表0!$A:$A,MATCH($A27,总课程表0!F:F,0)-1),"")</f>
        <v>地理
七10</v>
      </c>
      <c r="G27" s="49" t="str">
        <f>IFERROR(INDEX(总课程表0!G:G,MATCH($A27,总课程表0!G:G,0)-1)&amp;CHAR(10)&amp;INDEX(总课程表0!$A:$A,MATCH($A27,总课程表0!G:G,0)-1),"")</f>
        <v/>
      </c>
      <c r="H27" s="49" t="str">
        <f>IFERROR(INDEX(总课程表0!H:H,MATCH($A27,总课程表0!H:H,0)-1)&amp;CHAR(10)&amp;INDEX(总课程表0!$A:$A,MATCH($A27,总课程表0!H:H,0)-1),"")</f>
        <v/>
      </c>
      <c r="I27" s="54" t="str">
        <f>IFERROR(INDEX(总课程表0!I:I,MATCH($A27,总课程表0!I:I,0)-1)&amp;CHAR(10)&amp;INDEX(总课程表0!$A:$A,MATCH($A27,总课程表0!I:I,0)-1),"")</f>
        <v/>
      </c>
      <c r="J27" s="51" t="str">
        <f ca="1">IFERROR(INDEX(总课程表0!J:J,MATCH($A27,总课程表0!J:J,0)-1)&amp;CHAR(10)&amp;INDEX(总课程表0!$A:$A,MATCH($A27,总课程表0!J:J,0)-1),"")</f>
        <v/>
      </c>
      <c r="K27" s="49" t="str">
        <f>IFERROR(INDEX(总课程表0!K:K,MATCH($A27,总课程表0!K:K,0)-1)&amp;CHAR(10)&amp;INDEX(总课程表0!$A:$A,MATCH($A27,总课程表0!K:K,0)-1),"")</f>
        <v/>
      </c>
      <c r="L27" s="49" t="str">
        <f>IFERROR(INDEX(总课程表0!L:L,MATCH($A27,总课程表0!L:L,0)-1)&amp;CHAR(10)&amp;INDEX(总课程表0!$A:$A,MATCH($A27,总课程表0!L:L,0)-1),"")</f>
        <v/>
      </c>
      <c r="M27" s="50" t="str">
        <f>IFERROR(INDEX(总课程表0!M:M,MATCH($A27,总课程表0!M:M,0)-1)&amp;CHAR(10)&amp;INDEX(总课程表0!$A:$A,MATCH($A27,总课程表0!M:M,0)-1),"")</f>
        <v/>
      </c>
      <c r="N27" s="51" t="str">
        <f>IFERROR(INDEX(总课程表0!N:N,MATCH($A27,总课程表0!N:N,0)-1)&amp;CHAR(10)&amp;INDEX(总课程表0!$A:$A,MATCH($A27,总课程表0!N:N,0)-1),"")</f>
        <v/>
      </c>
      <c r="O27" s="49" t="str">
        <f>IFERROR(INDEX(总课程表0!O:O,MATCH($A27,总课程表0!O:O,0)-1)&amp;CHAR(10)&amp;INDEX(总课程表0!$A:$A,MATCH($A27,总课程表0!O:O,0)-1),"")</f>
        <v/>
      </c>
      <c r="P27" s="49" t="str">
        <f>IFERROR(INDEX(总课程表0!P:P,MATCH($A27,总课程表0!P:P,0)-1)&amp;CHAR(10)&amp;INDEX(总课程表0!$A:$A,MATCH($A27,总课程表0!P:P,0)-1),"")</f>
        <v/>
      </c>
      <c r="Q27" s="54" t="str">
        <f>IFERROR(INDEX(总课程表0!Q:Q,MATCH($A27,总课程表0!Q:Q,0)-1)&amp;CHAR(10)&amp;INDEX(总课程表0!$A:$A,MATCH($A27,总课程表0!Q:Q,0)-1),"")</f>
        <v/>
      </c>
      <c r="R27" s="51" t="str">
        <f ca="1">IFERROR(INDEX(总课程表0!R:R,MATCH($A27,总课程表0!R:R,0)-1)&amp;CHAR(10)&amp;INDEX(总课程表0!$A:$A,MATCH($A27,总课程表0!R:R,0)-1),"")</f>
        <v/>
      </c>
      <c r="S27" s="49" t="str">
        <f>IFERROR(INDEX(总课程表0!S:S,MATCH($A27,总课程表0!S:S,0)-1)&amp;CHAR(10)&amp;INDEX(总课程表0!$A:$A,MATCH($A27,总课程表0!S:S,0)-1),"")</f>
        <v/>
      </c>
      <c r="T27" s="49" t="str">
        <f>IFERROR(INDEX(总课程表0!T:T,MATCH($A27,总课程表0!T:T,0)-1)&amp;CHAR(10)&amp;INDEX(总课程表0!$A:$A,MATCH($A27,总课程表0!T:T,0)-1),"")</f>
        <v/>
      </c>
      <c r="U27" s="50" t="str">
        <f>IFERROR(INDEX(总课程表0!U:U,MATCH($A27,总课程表0!U:U,0)-1)&amp;CHAR(10)&amp;INDEX(总课程表0!$A:$A,MATCH($A27,总课程表0!U:U,0)-1),"")</f>
        <v/>
      </c>
      <c r="V27" s="51" t="str">
        <f>IFERROR(INDEX(总课程表0!V:V,MATCH($A27,总课程表0!V:V,0)-1)&amp;CHAR(10)&amp;INDEX(总课程表0!$A:$A,MATCH($A27,总课程表0!V:V,0)-1),"")</f>
        <v/>
      </c>
      <c r="W27" s="49" t="str">
        <f>IFERROR(INDEX(总课程表0!W:W,MATCH($A27,总课程表0!W:W,0)-1)&amp;CHAR(10)&amp;INDEX(总课程表0!$A:$A,MATCH($A27,总课程表0!W:W,0)-1),"")</f>
        <v/>
      </c>
      <c r="X27" s="49" t="str">
        <f t="array" ref="X27">IFERROR(IF(OR(A27=走班课),"选修",INDEX(总课程表0!X:X,MATCH($A27,总课程表0!X:X,0)-1)&amp;CHAR(10)&amp;INDEX(总课程表0!$A:$A,MATCH($A27,总课程表0!X:X,0)-1)),"")</f>
        <v/>
      </c>
      <c r="Y27" s="54" t="str">
        <f>IFERROR(INDEX(总课程表0!Y:Y,MATCH($A27,总课程表0!Y:Y,0)-1)&amp;CHAR(10)&amp;INDEX(总课程表0!$A:$A,MATCH($A27,总课程表0!Y:Y,0)-1),"")</f>
        <v/>
      </c>
      <c r="Z27" s="51" t="str">
        <f ca="1">IFERROR(INDEX(总课程表0!Z:Z,MATCH($A27,总课程表0!Z:Z,0)-1)&amp;CHAR(10)&amp;INDEX(总课程表0!$A:$A,MATCH($A27,总课程表0!Z:Z,0)-1),"")</f>
        <v/>
      </c>
      <c r="AA27" s="49" t="str">
        <f>IFERROR(INDEX(总课程表0!AA:AA,MATCH($A27,总课程表0!AA:AA,0)-1)&amp;CHAR(10)&amp;INDEX(总课程表0!$A:$A,MATCH($A27,总课程表0!AA:AA,0)-1),"")</f>
        <v/>
      </c>
      <c r="AB27" s="49" t="str">
        <f>IFERROR(INDEX(总课程表0!AB:AB,MATCH($A27,总课程表0!AB:AB,0)-1)&amp;CHAR(10)&amp;INDEX(总课程表0!$A:$A,MATCH($A27,总课程表0!AB:AB,0)-1),"")</f>
        <v/>
      </c>
      <c r="AC27" s="50" t="str">
        <f>IFERROR(INDEX(总课程表0!AC:AC,MATCH($A27,总课程表0!AC:AC,0)-1)&amp;CHAR(10)&amp;INDEX(总课程表0!$A:$A,MATCH($A27,总课程表0!AC:AC,0)-1),"")</f>
        <v/>
      </c>
      <c r="AD27" s="51" t="str">
        <f>IFERROR(INDEX(总课程表0!AD:AD,MATCH($A27,总课程表0!AD:AD,0)-1)&amp;CHAR(10)&amp;INDEX(总课程表0!$A:$A,MATCH($A27,总课程表0!AD:AD,0)-1),"")</f>
        <v/>
      </c>
      <c r="AE27" s="49" t="str">
        <f>IFERROR(INDEX(总课程表0!AE:AE,MATCH($A27,总课程表0!AE:AE,0)-1)&amp;CHAR(10)&amp;INDEX(总课程表0!$A:$A,MATCH($A27,总课程表0!AE:AE,0)-1),"")</f>
        <v/>
      </c>
      <c r="AF27" s="49" t="str">
        <f>IFERROR(INDEX(总课程表0!AF:AF,MATCH($A27,总课程表0!AF:AF,0)-1)&amp;CHAR(10)&amp;INDEX(总课程表0!$A:$A,MATCH($A27,总课程表0!AF:AF,0)-1),"")</f>
        <v>地理
七10</v>
      </c>
      <c r="AG27" s="54" t="str">
        <f>IFERROR(INDEX(总课程表0!AG:AG,MATCH($A27,总课程表0!AG:AG,0)-1)&amp;CHAR(10)&amp;INDEX(总课程表0!$A:$A,MATCH($A27,总课程表0!AG:AG,0)-1),"")</f>
        <v/>
      </c>
      <c r="AH27" s="51" t="str">
        <f ca="1">IFERROR(INDEX(总课程表0!AH:AH,MATCH($A27,总课程表0!AH:AH,0)-1)&amp;CHAR(10)&amp;INDEX(总课程表0!$A:$A,MATCH($A27,总课程表0!AH:AH,0)-1),"")</f>
        <v/>
      </c>
      <c r="AI27" s="49" t="str">
        <f>IFERROR(INDEX(总课程表0!AI:AI,MATCH($A27,总课程表0!AI:AI,0)-1)&amp;CHAR(10)&amp;INDEX(总课程表0!$A:$A,MATCH($A27,总课程表0!AI:AI,0)-1),"")</f>
        <v/>
      </c>
      <c r="AJ27" s="49" t="str">
        <f>IFERROR(INDEX(总课程表0!AJ:AJ,MATCH($A27,总课程表0!AJ:AJ,0)-1)&amp;CHAR(10)&amp;INDEX(总课程表0!$A:$A,MATCH($A27,总课程表0!AJ:AJ,0)-1),"")</f>
        <v/>
      </c>
      <c r="AK27" s="50" t="str">
        <f>IFERROR(INDEX(总课程表0!AK:AK,MATCH($A27,总课程表0!AK:AK,0)-1)&amp;CHAR(10)&amp;INDEX(总课程表0!$A:$A,MATCH($A27,总课程表0!AK:AK,0)-1),"")</f>
        <v/>
      </c>
      <c r="AL27" s="51" t="str">
        <f>IFERROR(INDEX(总课程表0!AL:AL,MATCH($A27,总课程表0!AL:AL,0)-1)&amp;CHAR(10)&amp;INDEX(总课程表0!$A:$A,MATCH($A27,总课程表0!AL:AL,0)-1),"")</f>
        <v/>
      </c>
      <c r="AM27" s="49" t="str">
        <f>IFERROR(INDEX(总课程表0!AM:AM,MATCH($A27,总课程表0!AM:AM,0)-1)&amp;CHAR(10)&amp;INDEX(总课程表0!$A:$A,MATCH($A27,总课程表0!AM:AM,0)-1),"")</f>
        <v/>
      </c>
      <c r="AN27" s="49" t="str">
        <f>IFERROR(INDEX(总课程表0!AN:AN,MATCH($A27,总课程表0!AN:AN,0)-1)&amp;CHAR(10)&amp;INDEX(总课程表0!$A:$A,MATCH($A27,总课程表0!AN:AN,0)-1),"")</f>
        <v/>
      </c>
      <c r="AO27" s="54" t="str">
        <f>IFERROR(INDEX(总课程表0!AO:AO,MATCH($A27,总课程表0!AO:AO,0)-1)&amp;CHAR(10)&amp;INDEX(总课程表0!$A:$A,MATCH($A27,总课程表0!AO:AO,0)-1),"")</f>
        <v/>
      </c>
      <c r="AR27" s="56"/>
      <c r="AS27" s="56"/>
      <c r="AT27" s="56"/>
      <c r="AU27" s="56"/>
      <c r="AV27" s="56"/>
    </row>
    <row r="28" spans="1:48" ht="22.6" customHeight="1" x14ac:dyDescent="0.15">
      <c r="A28" s="20" t="str">
        <f>教师安排!AI26</f>
        <v>华丽</v>
      </c>
      <c r="B28" s="48" t="str">
        <f ca="1">IFERROR(INDEX(总课程表0!B:B,MATCH($A28,总课程表0!B:B,0)-1)&amp;CHAR(10)&amp;INDEX(总课程表0!$A:$A,MATCH($A28,总课程表0!B:B,0)-1),"")</f>
        <v/>
      </c>
      <c r="C28" s="49" t="str">
        <f>IFERROR(INDEX(总课程表0!C:C,MATCH($A28,总课程表0!C:C,0)-1)&amp;CHAR(10)&amp;INDEX(总课程表0!$A:$A,MATCH($A28,总课程表0!C:C,0)-1),"")</f>
        <v/>
      </c>
      <c r="D28" s="49" t="str">
        <f>IFERROR(INDEX(总课程表0!D:D,MATCH($A28,总课程表0!D:D,0)-1)&amp;CHAR(10)&amp;INDEX(总课程表0!$A:$A,MATCH($A28,总课程表0!D:D,0)-1),"")</f>
        <v/>
      </c>
      <c r="E28" s="50" t="str">
        <f>IFERROR(INDEX(总课程表0!E:E,MATCH($A28,总课程表0!E:E,0)-1)&amp;CHAR(10)&amp;INDEX(总课程表0!$A:$A,MATCH($A28,总课程表0!E:E,0)-1),"")</f>
        <v/>
      </c>
      <c r="F28" s="51" t="str">
        <f>IFERROR(INDEX(总课程表0!F:F,MATCH($A28,总课程表0!F:F,0)-1)&amp;CHAR(10)&amp;INDEX(总课程表0!$A:$A,MATCH($A28,总课程表0!F:F,0)-1),"")</f>
        <v/>
      </c>
      <c r="G28" s="49" t="str">
        <f>IFERROR(INDEX(总课程表0!G:G,MATCH($A28,总课程表0!G:G,0)-1)&amp;CHAR(10)&amp;INDEX(总课程表0!$A:$A,MATCH($A28,总课程表0!G:G,0)-1),"")</f>
        <v>外语
九1</v>
      </c>
      <c r="H28" s="49" t="str">
        <f>IFERROR(INDEX(总课程表0!H:H,MATCH($A28,总课程表0!H:H,0)-1)&amp;CHAR(10)&amp;INDEX(总课程表0!$A:$A,MATCH($A28,总课程表0!H:H,0)-1),"")</f>
        <v>地校1
九2</v>
      </c>
      <c r="I28" s="54" t="str">
        <f>IFERROR(INDEX(总课程表0!I:I,MATCH($A28,总课程表0!I:I,0)-1)&amp;CHAR(10)&amp;INDEX(总课程表0!$A:$A,MATCH($A28,总课程表0!I:I,0)-1),"")</f>
        <v/>
      </c>
      <c r="J28" s="51" t="str">
        <f ca="1">IFERROR(INDEX(总课程表0!J:J,MATCH($A28,总课程表0!J:J,0)-1)&amp;CHAR(10)&amp;INDEX(总课程表0!$A:$A,MATCH($A28,总课程表0!J:J,0)-1),"")</f>
        <v/>
      </c>
      <c r="K28" s="49" t="str">
        <f>IFERROR(INDEX(总课程表0!K:K,MATCH($A28,总课程表0!K:K,0)-1)&amp;CHAR(10)&amp;INDEX(总课程表0!$A:$A,MATCH($A28,总课程表0!K:K,0)-1),"")</f>
        <v>外语
九1</v>
      </c>
      <c r="L28" s="49" t="str">
        <f>IFERROR(INDEX(总课程表0!L:L,MATCH($A28,总课程表0!L:L,0)-1)&amp;CHAR(10)&amp;INDEX(总课程表0!$A:$A,MATCH($A28,总课程表0!L:L,0)-1),"")</f>
        <v/>
      </c>
      <c r="M28" s="50" t="str">
        <f>IFERROR(INDEX(总课程表0!M:M,MATCH($A28,总课程表0!M:M,0)-1)&amp;CHAR(10)&amp;INDEX(总课程表0!$A:$A,MATCH($A28,总课程表0!M:M,0)-1),"")</f>
        <v/>
      </c>
      <c r="N28" s="51" t="str">
        <f>IFERROR(INDEX(总课程表0!N:N,MATCH($A28,总课程表0!N:N,0)-1)&amp;CHAR(10)&amp;INDEX(总课程表0!$A:$A,MATCH($A28,总课程表0!N:N,0)-1),"")</f>
        <v/>
      </c>
      <c r="O28" s="49" t="str">
        <f>IFERROR(INDEX(总课程表0!O:O,MATCH($A28,总课程表0!O:O,0)-1)&amp;CHAR(10)&amp;INDEX(总课程表0!$A:$A,MATCH($A28,总课程表0!O:O,0)-1),"")</f>
        <v>外语
九2</v>
      </c>
      <c r="P28" s="49" t="str">
        <f>IFERROR(INDEX(总课程表0!P:P,MATCH($A28,总课程表0!P:P,0)-1)&amp;CHAR(10)&amp;INDEX(总课程表0!$A:$A,MATCH($A28,总课程表0!P:P,0)-1),"")</f>
        <v/>
      </c>
      <c r="Q28" s="54" t="str">
        <f>IFERROR(INDEX(总课程表0!Q:Q,MATCH($A28,总课程表0!Q:Q,0)-1)&amp;CHAR(10)&amp;INDEX(总课程表0!$A:$A,MATCH($A28,总课程表0!Q:Q,0)-1),"")</f>
        <v/>
      </c>
      <c r="R28" s="51" t="str">
        <f ca="1">IFERROR(INDEX(总课程表0!R:R,MATCH($A28,总课程表0!R:R,0)-1)&amp;CHAR(10)&amp;INDEX(总课程表0!$A:$A,MATCH($A28,总课程表0!R:R,0)-1),"")</f>
        <v/>
      </c>
      <c r="S28" s="49" t="str">
        <f>IFERROR(INDEX(总课程表0!S:S,MATCH($A28,总课程表0!S:S,0)-1)&amp;CHAR(10)&amp;INDEX(总课程表0!$A:$A,MATCH($A28,总课程表0!S:S,0)-1),"")</f>
        <v>外语
九2</v>
      </c>
      <c r="T28" s="49" t="str">
        <f>IFERROR(INDEX(总课程表0!T:T,MATCH($A28,总课程表0!T:T,0)-1)&amp;CHAR(10)&amp;INDEX(总课程表0!$A:$A,MATCH($A28,总课程表0!T:T,0)-1),"")</f>
        <v/>
      </c>
      <c r="U28" s="50" t="str">
        <f>IFERROR(INDEX(总课程表0!U:U,MATCH($A28,总课程表0!U:U,0)-1)&amp;CHAR(10)&amp;INDEX(总课程表0!$A:$A,MATCH($A28,总课程表0!U:U,0)-1),"")</f>
        <v>地校1
九1</v>
      </c>
      <c r="V28" s="51" t="str">
        <f>IFERROR(INDEX(总课程表0!V:V,MATCH($A28,总课程表0!V:V,0)-1)&amp;CHAR(10)&amp;INDEX(总课程表0!$A:$A,MATCH($A28,总课程表0!V:V,0)-1),"")</f>
        <v/>
      </c>
      <c r="W28" s="49" t="str">
        <f>IFERROR(INDEX(总课程表0!W:W,MATCH($A28,总课程表0!W:W,0)-1)&amp;CHAR(10)&amp;INDEX(总课程表0!$A:$A,MATCH($A28,总课程表0!W:W,0)-1),"")</f>
        <v/>
      </c>
      <c r="X28" s="49" t="str">
        <f t="array" ref="X28">IFERROR(IF(OR(A28=走班课),"选修",INDEX(总课程表0!X:X,MATCH($A28,总课程表0!X:X,0)-1)&amp;CHAR(10)&amp;INDEX(总课程表0!$A:$A,MATCH($A28,总课程表0!X:X,0)-1)),"")</f>
        <v/>
      </c>
      <c r="Y28" s="54" t="str">
        <f>IFERROR(INDEX(总课程表0!Y:Y,MATCH($A28,总课程表0!Y:Y,0)-1)&amp;CHAR(10)&amp;INDEX(总课程表0!$A:$A,MATCH($A28,总课程表0!Y:Y,0)-1),"")</f>
        <v/>
      </c>
      <c r="Z28" s="51" t="str">
        <f ca="1">IFERROR(INDEX(总课程表0!Z:Z,MATCH($A28,总课程表0!Z:Z,0)-1)&amp;CHAR(10)&amp;INDEX(总课程表0!$A:$A,MATCH($A28,总课程表0!Z:Z,0)-1),"")</f>
        <v/>
      </c>
      <c r="AA28" s="49" t="str">
        <f>IFERROR(INDEX(总课程表0!AA:AA,MATCH($A28,总课程表0!AA:AA,0)-1)&amp;CHAR(10)&amp;INDEX(总课程表0!$A:$A,MATCH($A28,总课程表0!AA:AA,0)-1),"")</f>
        <v>外语
九1</v>
      </c>
      <c r="AB28" s="49" t="str">
        <f>IFERROR(INDEX(总课程表0!AB:AB,MATCH($A28,总课程表0!AB:AB,0)-1)&amp;CHAR(10)&amp;INDEX(总课程表0!$A:$A,MATCH($A28,总课程表0!AB:AB,0)-1),"")</f>
        <v/>
      </c>
      <c r="AC28" s="50" t="str">
        <f>IFERROR(INDEX(总课程表0!AC:AC,MATCH($A28,总课程表0!AC:AC,0)-1)&amp;CHAR(10)&amp;INDEX(总课程表0!$A:$A,MATCH($A28,总课程表0!AC:AC,0)-1),"")</f>
        <v/>
      </c>
      <c r="AD28" s="51" t="str">
        <f>IFERROR(INDEX(总课程表0!AD:AD,MATCH($A28,总课程表0!AD:AD,0)-1)&amp;CHAR(10)&amp;INDEX(总课程表0!$A:$A,MATCH($A28,总课程表0!AD:AD,0)-1),"")</f>
        <v/>
      </c>
      <c r="AE28" s="49" t="str">
        <f>IFERROR(INDEX(总课程表0!AE:AE,MATCH($A28,总课程表0!AE:AE,0)-1)&amp;CHAR(10)&amp;INDEX(总课程表0!$A:$A,MATCH($A28,总课程表0!AE:AE,0)-1),"")</f>
        <v/>
      </c>
      <c r="AF28" s="49" t="str">
        <f>IFERROR(INDEX(总课程表0!AF:AF,MATCH($A28,总课程表0!AF:AF,0)-1)&amp;CHAR(10)&amp;INDEX(总课程表0!$A:$A,MATCH($A28,总课程表0!AF:AF,0)-1),"")</f>
        <v>外语
九2</v>
      </c>
      <c r="AG28" s="54" t="str">
        <f>IFERROR(INDEX(总课程表0!AG:AG,MATCH($A28,总课程表0!AG:AG,0)-1)&amp;CHAR(10)&amp;INDEX(总课程表0!$A:$A,MATCH($A28,总课程表0!AG:AG,0)-1),"")</f>
        <v/>
      </c>
      <c r="AH28" s="51" t="str">
        <f ca="1">IFERROR(INDEX(总课程表0!AH:AH,MATCH($A28,总课程表0!AH:AH,0)-1)&amp;CHAR(10)&amp;INDEX(总课程表0!$A:$A,MATCH($A28,总课程表0!AH:AH,0)-1),"")</f>
        <v>外语
九1</v>
      </c>
      <c r="AI28" s="49" t="str">
        <f>IFERROR(INDEX(总课程表0!AI:AI,MATCH($A28,总课程表0!AI:AI,0)-1)&amp;CHAR(10)&amp;INDEX(总课程表0!$A:$A,MATCH($A28,总课程表0!AI:AI,0)-1),"")</f>
        <v>外语
九2</v>
      </c>
      <c r="AJ28" s="49" t="str">
        <f>IFERROR(INDEX(总课程表0!AJ:AJ,MATCH($A28,总课程表0!AJ:AJ,0)-1)&amp;CHAR(10)&amp;INDEX(总课程表0!$A:$A,MATCH($A28,总课程表0!AJ:AJ,0)-1),"")</f>
        <v/>
      </c>
      <c r="AK28" s="50" t="str">
        <f>IFERROR(INDEX(总课程表0!AK:AK,MATCH($A28,总课程表0!AK:AK,0)-1)&amp;CHAR(10)&amp;INDEX(总课程表0!$A:$A,MATCH($A28,总课程表0!AK:AK,0)-1),"")</f>
        <v/>
      </c>
      <c r="AL28" s="51" t="str">
        <f>IFERROR(INDEX(总课程表0!AL:AL,MATCH($A28,总课程表0!AL:AL,0)-1)&amp;CHAR(10)&amp;INDEX(总课程表0!$A:$A,MATCH($A28,总课程表0!AL:AL,0)-1),"")</f>
        <v/>
      </c>
      <c r="AM28" s="49" t="str">
        <f>IFERROR(INDEX(总课程表0!AM:AM,MATCH($A28,总课程表0!AM:AM,0)-1)&amp;CHAR(10)&amp;INDEX(总课程表0!$A:$A,MATCH($A28,总课程表0!AM:AM,0)-1),"")</f>
        <v/>
      </c>
      <c r="AN28" s="49" t="str">
        <f>IFERROR(INDEX(总课程表0!AN:AN,MATCH($A28,总课程表0!AN:AN,0)-1)&amp;CHAR(10)&amp;INDEX(总课程表0!$A:$A,MATCH($A28,总课程表0!AN:AN,0)-1),"")</f>
        <v/>
      </c>
      <c r="AO28" s="54" t="str">
        <f>IFERROR(INDEX(总课程表0!AO:AO,MATCH($A28,总课程表0!AO:AO,0)-1)&amp;CHAR(10)&amp;INDEX(总课程表0!$A:$A,MATCH($A28,总课程表0!AO:AO,0)-1),"")</f>
        <v/>
      </c>
      <c r="AR28" s="56"/>
      <c r="AS28" s="56"/>
      <c r="AT28" s="56"/>
      <c r="AU28" s="56"/>
      <c r="AV28" s="56"/>
    </row>
    <row r="29" spans="1:48" ht="22.6" customHeight="1" x14ac:dyDescent="0.15">
      <c r="A29" s="20" t="str">
        <f>教师安排!AI27</f>
        <v>华明琴</v>
      </c>
      <c r="B29" s="48" t="str">
        <f ca="1">IFERROR(INDEX(总课程表0!B:B,MATCH($A29,总课程表0!B:B,0)-1)&amp;CHAR(10)&amp;INDEX(总课程表0!$A:$A,MATCH($A29,总课程表0!B:B,0)-1),"")</f>
        <v/>
      </c>
      <c r="C29" s="49" t="str">
        <f>IFERROR(INDEX(总课程表0!C:C,MATCH($A29,总课程表0!C:C,0)-1)&amp;CHAR(10)&amp;INDEX(总课程表0!$A:$A,MATCH($A29,总课程表0!C:C,0)-1),"")</f>
        <v/>
      </c>
      <c r="D29" s="49" t="str">
        <f>IFERROR(INDEX(总课程表0!D:D,MATCH($A29,总课程表0!D:D,0)-1)&amp;CHAR(10)&amp;INDEX(总课程表0!$A:$A,MATCH($A29,总课程表0!D:D,0)-1),"")</f>
        <v/>
      </c>
      <c r="E29" s="50" t="str">
        <f>IFERROR(INDEX(总课程表0!E:E,MATCH($A29,总课程表0!E:E,0)-1)&amp;CHAR(10)&amp;INDEX(总课程表0!$A:$A,MATCH($A29,总课程表0!E:E,0)-1),"")</f>
        <v>语文
八5</v>
      </c>
      <c r="F29" s="51" t="str">
        <f>IFERROR(INDEX(总课程表0!F:F,MATCH($A29,总课程表0!F:F,0)-1)&amp;CHAR(10)&amp;INDEX(总课程表0!$A:$A,MATCH($A29,总课程表0!F:F,0)-1),"")</f>
        <v/>
      </c>
      <c r="G29" s="49" t="str">
        <f>IFERROR(INDEX(总课程表0!G:G,MATCH($A29,总课程表0!G:G,0)-1)&amp;CHAR(10)&amp;INDEX(总课程表0!$A:$A,MATCH($A29,总课程表0!G:G,0)-1),"")</f>
        <v/>
      </c>
      <c r="H29" s="49" t="str">
        <f>IFERROR(INDEX(总课程表0!H:H,MATCH($A29,总课程表0!H:H,0)-1)&amp;CHAR(10)&amp;INDEX(总课程表0!$A:$A,MATCH($A29,总课程表0!H:H,0)-1),"")</f>
        <v>语文
八9</v>
      </c>
      <c r="I29" s="54" t="str">
        <f>IFERROR(INDEX(总课程表0!I:I,MATCH($A29,总课程表0!I:I,0)-1)&amp;CHAR(10)&amp;INDEX(总课程表0!$A:$A,MATCH($A29,总课程表0!I:I,0)-1),"")</f>
        <v/>
      </c>
      <c r="J29" s="51" t="str">
        <f ca="1">IFERROR(INDEX(总课程表0!J:J,MATCH($A29,总课程表0!J:J,0)-1)&amp;CHAR(10)&amp;INDEX(总课程表0!$A:$A,MATCH($A29,总课程表0!J:J,0)-1),"")</f>
        <v/>
      </c>
      <c r="K29" s="49" t="str">
        <f>IFERROR(INDEX(总课程表0!K:K,MATCH($A29,总课程表0!K:K,0)-1)&amp;CHAR(10)&amp;INDEX(总课程表0!$A:$A,MATCH($A29,总课程表0!K:K,0)-1),"")</f>
        <v>语文
八9</v>
      </c>
      <c r="L29" s="49" t="str">
        <f>IFERROR(INDEX(总课程表0!L:L,MATCH($A29,总课程表0!L:L,0)-1)&amp;CHAR(10)&amp;INDEX(总课程表0!$A:$A,MATCH($A29,总课程表0!L:L,0)-1),"")</f>
        <v>语文
八5</v>
      </c>
      <c r="M29" s="50" t="str">
        <f>IFERROR(INDEX(总课程表0!M:M,MATCH($A29,总课程表0!M:M,0)-1)&amp;CHAR(10)&amp;INDEX(总课程表0!$A:$A,MATCH($A29,总课程表0!M:M,0)-1),"")</f>
        <v/>
      </c>
      <c r="N29" s="51" t="str">
        <f>IFERROR(INDEX(总课程表0!N:N,MATCH($A29,总课程表0!N:N,0)-1)&amp;CHAR(10)&amp;INDEX(总课程表0!$A:$A,MATCH($A29,总课程表0!N:N,0)-1),"")</f>
        <v/>
      </c>
      <c r="O29" s="49" t="str">
        <f>IFERROR(INDEX(总课程表0!O:O,MATCH($A29,总课程表0!O:O,0)-1)&amp;CHAR(10)&amp;INDEX(总课程表0!$A:$A,MATCH($A29,总课程表0!O:O,0)-1),"")</f>
        <v/>
      </c>
      <c r="P29" s="49" t="str">
        <f>IFERROR(INDEX(总课程表0!P:P,MATCH($A29,总课程表0!P:P,0)-1)&amp;CHAR(10)&amp;INDEX(总课程表0!$A:$A,MATCH($A29,总课程表0!P:P,0)-1),"")</f>
        <v/>
      </c>
      <c r="Q29" s="54" t="str">
        <f>IFERROR(INDEX(总课程表0!Q:Q,MATCH($A29,总课程表0!Q:Q,0)-1)&amp;CHAR(10)&amp;INDEX(总课程表0!$A:$A,MATCH($A29,总课程表0!Q:Q,0)-1),"")</f>
        <v/>
      </c>
      <c r="R29" s="51" t="str">
        <f ca="1">IFERROR(INDEX(总课程表0!R:R,MATCH($A29,总课程表0!R:R,0)-1)&amp;CHAR(10)&amp;INDEX(总课程表0!$A:$A,MATCH($A29,总课程表0!R:R,0)-1),"")</f>
        <v>语文
八9</v>
      </c>
      <c r="S29" s="49" t="str">
        <f>IFERROR(INDEX(总课程表0!S:S,MATCH($A29,总课程表0!S:S,0)-1)&amp;CHAR(10)&amp;INDEX(总课程表0!$A:$A,MATCH($A29,总课程表0!S:S,0)-1),"")</f>
        <v>语文
八5</v>
      </c>
      <c r="T29" s="49" t="str">
        <f>IFERROR(INDEX(总课程表0!T:T,MATCH($A29,总课程表0!T:T,0)-1)&amp;CHAR(10)&amp;INDEX(总课程表0!$A:$A,MATCH($A29,总课程表0!T:T,0)-1),"")</f>
        <v/>
      </c>
      <c r="U29" s="50" t="str">
        <f>IFERROR(INDEX(总课程表0!U:U,MATCH($A29,总课程表0!U:U,0)-1)&amp;CHAR(10)&amp;INDEX(总课程表0!$A:$A,MATCH($A29,总课程表0!U:U,0)-1),"")</f>
        <v/>
      </c>
      <c r="V29" s="51" t="str">
        <f>IFERROR(INDEX(总课程表0!V:V,MATCH($A29,总课程表0!V:V,0)-1)&amp;CHAR(10)&amp;INDEX(总课程表0!$A:$A,MATCH($A29,总课程表0!V:V,0)-1),"")</f>
        <v/>
      </c>
      <c r="W29" s="49" t="str">
        <f>IFERROR(INDEX(总课程表0!W:W,MATCH($A29,总课程表0!W:W,0)-1)&amp;CHAR(10)&amp;INDEX(总课程表0!$A:$A,MATCH($A29,总课程表0!W:W,0)-1),"")</f>
        <v>班会
八9</v>
      </c>
      <c r="X29" s="49" t="str">
        <f t="array" ref="X29">IFERROR(IF(OR(A29=走班课),"选修",INDEX(总课程表0!X:X,MATCH($A29,总课程表0!X:X,0)-1)&amp;CHAR(10)&amp;INDEX(总课程表0!$A:$A,MATCH($A29,总课程表0!X:X,0)-1)),"")</f>
        <v>选修</v>
      </c>
      <c r="Y29" s="54" t="str">
        <f>IFERROR(INDEX(总课程表0!Y:Y,MATCH($A29,总课程表0!Y:Y,0)-1)&amp;CHAR(10)&amp;INDEX(总课程表0!$A:$A,MATCH($A29,总课程表0!Y:Y,0)-1),"")</f>
        <v/>
      </c>
      <c r="Z29" s="51" t="str">
        <f ca="1">IFERROR(INDEX(总课程表0!Z:Z,MATCH($A29,总课程表0!Z:Z,0)-1)&amp;CHAR(10)&amp;INDEX(总课程表0!$A:$A,MATCH($A29,总课程表0!Z:Z,0)-1),"")</f>
        <v>语文
八5</v>
      </c>
      <c r="AA29" s="49" t="str">
        <f>IFERROR(INDEX(总课程表0!AA:AA,MATCH($A29,总课程表0!AA:AA,0)-1)&amp;CHAR(10)&amp;INDEX(总课程表0!$A:$A,MATCH($A29,总课程表0!AA:AA,0)-1),"")</f>
        <v>语文
八9</v>
      </c>
      <c r="AB29" s="49" t="str">
        <f>IFERROR(INDEX(总课程表0!AB:AB,MATCH($A29,总课程表0!AB:AB,0)-1)&amp;CHAR(10)&amp;INDEX(总课程表0!$A:$A,MATCH($A29,总课程表0!AB:AB,0)-1),"")</f>
        <v/>
      </c>
      <c r="AC29" s="50" t="str">
        <f>IFERROR(INDEX(总课程表0!AC:AC,MATCH($A29,总课程表0!AC:AC,0)-1)&amp;CHAR(10)&amp;INDEX(总课程表0!$A:$A,MATCH($A29,总课程表0!AC:AC,0)-1),"")</f>
        <v/>
      </c>
      <c r="AD29" s="51" t="str">
        <f>IFERROR(INDEX(总课程表0!AD:AD,MATCH($A29,总课程表0!AD:AD,0)-1)&amp;CHAR(10)&amp;INDEX(总课程表0!$A:$A,MATCH($A29,总课程表0!AD:AD,0)-1),"")</f>
        <v/>
      </c>
      <c r="AE29" s="49" t="str">
        <f>IFERROR(INDEX(总课程表0!AE:AE,MATCH($A29,总课程表0!AE:AE,0)-1)&amp;CHAR(10)&amp;INDEX(总课程表0!$A:$A,MATCH($A29,总课程表0!AE:AE,0)-1),"")</f>
        <v/>
      </c>
      <c r="AF29" s="49" t="str">
        <f>IFERROR(INDEX(总课程表0!AF:AF,MATCH($A29,总课程表0!AF:AF,0)-1)&amp;CHAR(10)&amp;INDEX(总课程表0!$A:$A,MATCH($A29,总课程表0!AF:AF,0)-1),"")</f>
        <v/>
      </c>
      <c r="AG29" s="54" t="str">
        <f>IFERROR(INDEX(总课程表0!AG:AG,MATCH($A29,总课程表0!AG:AG,0)-1)&amp;CHAR(10)&amp;INDEX(总课程表0!$A:$A,MATCH($A29,总课程表0!AG:AG,0)-1),"")</f>
        <v/>
      </c>
      <c r="AH29" s="51" t="str">
        <f ca="1">IFERROR(INDEX(总课程表0!AH:AH,MATCH($A29,总课程表0!AH:AH,0)-1)&amp;CHAR(10)&amp;INDEX(总课程表0!$A:$A,MATCH($A29,总课程表0!AH:AH,0)-1),"")</f>
        <v>语文
八5</v>
      </c>
      <c r="AI29" s="49" t="str">
        <f>IFERROR(INDEX(总课程表0!AI:AI,MATCH($A29,总课程表0!AI:AI,0)-1)&amp;CHAR(10)&amp;INDEX(总课程表0!$A:$A,MATCH($A29,总课程表0!AI:AI,0)-1),"")</f>
        <v/>
      </c>
      <c r="AJ29" s="49" t="str">
        <f>IFERROR(INDEX(总课程表0!AJ:AJ,MATCH($A29,总课程表0!AJ:AJ,0)-1)&amp;CHAR(10)&amp;INDEX(总课程表0!$A:$A,MATCH($A29,总课程表0!AJ:AJ,0)-1),"")</f>
        <v/>
      </c>
      <c r="AK29" s="50" t="str">
        <f>IFERROR(INDEX(总课程表0!AK:AK,MATCH($A29,总课程表0!AK:AK,0)-1)&amp;CHAR(10)&amp;INDEX(总课程表0!$A:$A,MATCH($A29,总课程表0!AK:AK,0)-1),"")</f>
        <v/>
      </c>
      <c r="AL29" s="51" t="str">
        <f>IFERROR(INDEX(总课程表0!AL:AL,MATCH($A29,总课程表0!AL:AL,0)-1)&amp;CHAR(10)&amp;INDEX(总课程表0!$A:$A,MATCH($A29,总课程表0!AL:AL,0)-1),"")</f>
        <v/>
      </c>
      <c r="AM29" s="49" t="str">
        <f>IFERROR(INDEX(总课程表0!AM:AM,MATCH($A29,总课程表0!AM:AM,0)-1)&amp;CHAR(10)&amp;INDEX(总课程表0!$A:$A,MATCH($A29,总课程表0!AM:AM,0)-1),"")</f>
        <v>语文
八9</v>
      </c>
      <c r="AN29" s="49" t="str">
        <f>IFERROR(INDEX(总课程表0!AN:AN,MATCH($A29,总课程表0!AN:AN,0)-1)&amp;CHAR(10)&amp;INDEX(总课程表0!$A:$A,MATCH($A29,总课程表0!AN:AN,0)-1),"")</f>
        <v/>
      </c>
      <c r="AO29" s="54" t="str">
        <f>IFERROR(INDEX(总课程表0!AO:AO,MATCH($A29,总课程表0!AO:AO,0)-1)&amp;CHAR(10)&amp;INDEX(总课程表0!$A:$A,MATCH($A29,总课程表0!AO:AO,0)-1),"")</f>
        <v/>
      </c>
      <c r="AR29" s="56"/>
      <c r="AS29" s="56"/>
      <c r="AT29" s="56"/>
      <c r="AU29" s="56"/>
      <c r="AV29" s="56"/>
    </row>
    <row r="30" spans="1:48" ht="22.6" customHeight="1" x14ac:dyDescent="0.15">
      <c r="A30" s="20" t="str">
        <f>教师安排!AI28</f>
        <v>黄苏</v>
      </c>
      <c r="B30" s="48" t="str">
        <f ca="1">IFERROR(INDEX(总课程表0!B:B,MATCH($A30,总课程表0!B:B,0)-1)&amp;CHAR(10)&amp;INDEX(总课程表0!$A:$A,MATCH($A30,总课程表0!B:B,0)-1),"")</f>
        <v>语文
八8</v>
      </c>
      <c r="C30" s="49" t="str">
        <f>IFERROR(INDEX(总课程表0!C:C,MATCH($A30,总课程表0!C:C,0)-1)&amp;CHAR(10)&amp;INDEX(总课程表0!$A:$A,MATCH($A30,总课程表0!C:C,0)-1),"")</f>
        <v>语文
八2</v>
      </c>
      <c r="D30" s="49" t="str">
        <f>IFERROR(INDEX(总课程表0!D:D,MATCH($A30,总课程表0!D:D,0)-1)&amp;CHAR(10)&amp;INDEX(总课程表0!$A:$A,MATCH($A30,总课程表0!D:D,0)-1),"")</f>
        <v/>
      </c>
      <c r="E30" s="50" t="str">
        <f>IFERROR(INDEX(总课程表0!E:E,MATCH($A30,总课程表0!E:E,0)-1)&amp;CHAR(10)&amp;INDEX(总课程表0!$A:$A,MATCH($A30,总课程表0!E:E,0)-1),"")</f>
        <v/>
      </c>
      <c r="F30" s="51" t="str">
        <f>IFERROR(INDEX(总课程表0!F:F,MATCH($A30,总课程表0!F:F,0)-1)&amp;CHAR(10)&amp;INDEX(总课程表0!$A:$A,MATCH($A30,总课程表0!F:F,0)-1),"")</f>
        <v/>
      </c>
      <c r="G30" s="49" t="str">
        <f>IFERROR(INDEX(总课程表0!G:G,MATCH($A30,总课程表0!G:G,0)-1)&amp;CHAR(10)&amp;INDEX(总课程表0!$A:$A,MATCH($A30,总课程表0!G:G,0)-1),"")</f>
        <v/>
      </c>
      <c r="H30" s="49" t="str">
        <f>IFERROR(INDEX(总课程表0!H:H,MATCH($A30,总课程表0!H:H,0)-1)&amp;CHAR(10)&amp;INDEX(总课程表0!$A:$A,MATCH($A30,总课程表0!H:H,0)-1),"")</f>
        <v/>
      </c>
      <c r="I30" s="54" t="str">
        <f>IFERROR(INDEX(总课程表0!I:I,MATCH($A30,总课程表0!I:I,0)-1)&amp;CHAR(10)&amp;INDEX(总课程表0!$A:$A,MATCH($A30,总课程表0!I:I,0)-1),"")</f>
        <v/>
      </c>
      <c r="J30" s="51" t="str">
        <f ca="1">IFERROR(INDEX(总课程表0!J:J,MATCH($A30,总课程表0!J:J,0)-1)&amp;CHAR(10)&amp;INDEX(总课程表0!$A:$A,MATCH($A30,总课程表0!J:J,0)-1),"")</f>
        <v/>
      </c>
      <c r="K30" s="49" t="str">
        <f>IFERROR(INDEX(总课程表0!K:K,MATCH($A30,总课程表0!K:K,0)-1)&amp;CHAR(10)&amp;INDEX(总课程表0!$A:$A,MATCH($A30,总课程表0!K:K,0)-1),"")</f>
        <v/>
      </c>
      <c r="L30" s="49" t="str">
        <f>IFERROR(INDEX(总课程表0!L:L,MATCH($A30,总课程表0!L:L,0)-1)&amp;CHAR(10)&amp;INDEX(总课程表0!$A:$A,MATCH($A30,总课程表0!L:L,0)-1),"")</f>
        <v/>
      </c>
      <c r="M30" s="50" t="str">
        <f>IFERROR(INDEX(总课程表0!M:M,MATCH($A30,总课程表0!M:M,0)-1)&amp;CHAR(10)&amp;INDEX(总课程表0!$A:$A,MATCH($A30,总课程表0!M:M,0)-1),"")</f>
        <v/>
      </c>
      <c r="N30" s="51" t="str">
        <f>IFERROR(INDEX(总课程表0!N:N,MATCH($A30,总课程表0!N:N,0)-1)&amp;CHAR(10)&amp;INDEX(总课程表0!$A:$A,MATCH($A30,总课程表0!N:N,0)-1),"")</f>
        <v>语文
八2</v>
      </c>
      <c r="O30" s="49" t="str">
        <f>IFERROR(INDEX(总课程表0!O:O,MATCH($A30,总课程表0!O:O,0)-1)&amp;CHAR(10)&amp;INDEX(总课程表0!$A:$A,MATCH($A30,总课程表0!O:O,0)-1),"")</f>
        <v>语文
八8</v>
      </c>
      <c r="P30" s="49" t="str">
        <f>IFERROR(INDEX(总课程表0!P:P,MATCH($A30,总课程表0!P:P,0)-1)&amp;CHAR(10)&amp;INDEX(总课程表0!$A:$A,MATCH($A30,总课程表0!P:P,0)-1),"")</f>
        <v/>
      </c>
      <c r="Q30" s="54" t="str">
        <f>IFERROR(INDEX(总课程表0!Q:Q,MATCH($A30,总课程表0!Q:Q,0)-1)&amp;CHAR(10)&amp;INDEX(总课程表0!$A:$A,MATCH($A30,总课程表0!Q:Q,0)-1),"")</f>
        <v/>
      </c>
      <c r="R30" s="51" t="str">
        <f ca="1">IFERROR(INDEX(总课程表0!R:R,MATCH($A30,总课程表0!R:R,0)-1)&amp;CHAR(10)&amp;INDEX(总课程表0!$A:$A,MATCH($A30,总课程表0!R:R,0)-1),"")</f>
        <v>语文
八2</v>
      </c>
      <c r="S30" s="49" t="str">
        <f>IFERROR(INDEX(总课程表0!S:S,MATCH($A30,总课程表0!S:S,0)-1)&amp;CHAR(10)&amp;INDEX(总课程表0!$A:$A,MATCH($A30,总课程表0!S:S,0)-1),"")</f>
        <v/>
      </c>
      <c r="T30" s="49" t="str">
        <f>IFERROR(INDEX(总课程表0!T:T,MATCH($A30,总课程表0!T:T,0)-1)&amp;CHAR(10)&amp;INDEX(总课程表0!$A:$A,MATCH($A30,总课程表0!T:T,0)-1),"")</f>
        <v>语文
八8</v>
      </c>
      <c r="U30" s="50" t="str">
        <f>IFERROR(INDEX(总课程表0!U:U,MATCH($A30,总课程表0!U:U,0)-1)&amp;CHAR(10)&amp;INDEX(总课程表0!$A:$A,MATCH($A30,总课程表0!U:U,0)-1),"")</f>
        <v/>
      </c>
      <c r="V30" s="51" t="str">
        <f>IFERROR(INDEX(总课程表0!V:V,MATCH($A30,总课程表0!V:V,0)-1)&amp;CHAR(10)&amp;INDEX(总课程表0!$A:$A,MATCH($A30,总课程表0!V:V,0)-1),"")</f>
        <v/>
      </c>
      <c r="W30" s="49" t="str">
        <f>IFERROR(INDEX(总课程表0!W:W,MATCH($A30,总课程表0!W:W,0)-1)&amp;CHAR(10)&amp;INDEX(总课程表0!$A:$A,MATCH($A30,总课程表0!W:W,0)-1),"")</f>
        <v/>
      </c>
      <c r="X30" s="49" t="str">
        <f t="array" ref="X30">IFERROR(IF(OR(A30=走班课),"选修",INDEX(总课程表0!X:X,MATCH($A30,总课程表0!X:X,0)-1)&amp;CHAR(10)&amp;INDEX(总课程表0!$A:$A,MATCH($A30,总课程表0!X:X,0)-1)),"")</f>
        <v>选修</v>
      </c>
      <c r="Y30" s="54" t="str">
        <f>IFERROR(INDEX(总课程表0!Y:Y,MATCH($A30,总课程表0!Y:Y,0)-1)&amp;CHAR(10)&amp;INDEX(总课程表0!$A:$A,MATCH($A30,总课程表0!Y:Y,0)-1),"")</f>
        <v/>
      </c>
      <c r="Z30" s="51" t="str">
        <f ca="1">IFERROR(INDEX(总课程表0!Z:Z,MATCH($A30,总课程表0!Z:Z,0)-1)&amp;CHAR(10)&amp;INDEX(总课程表0!$A:$A,MATCH($A30,总课程表0!Z:Z,0)-1),"")</f>
        <v>语文
八8</v>
      </c>
      <c r="AA30" s="49" t="str">
        <f>IFERROR(INDEX(总课程表0!AA:AA,MATCH($A30,总课程表0!AA:AA,0)-1)&amp;CHAR(10)&amp;INDEX(总课程表0!$A:$A,MATCH($A30,总课程表0!AA:AA,0)-1),"")</f>
        <v>语文
八2</v>
      </c>
      <c r="AB30" s="49" t="str">
        <f>IFERROR(INDEX(总课程表0!AB:AB,MATCH($A30,总课程表0!AB:AB,0)-1)&amp;CHAR(10)&amp;INDEX(总课程表0!$A:$A,MATCH($A30,总课程表0!AB:AB,0)-1),"")</f>
        <v/>
      </c>
      <c r="AC30" s="50" t="str">
        <f>IFERROR(INDEX(总课程表0!AC:AC,MATCH($A30,总课程表0!AC:AC,0)-1)&amp;CHAR(10)&amp;INDEX(总课程表0!$A:$A,MATCH($A30,总课程表0!AC:AC,0)-1),"")</f>
        <v/>
      </c>
      <c r="AD30" s="51" t="str">
        <f>IFERROR(INDEX(总课程表0!AD:AD,MATCH($A30,总课程表0!AD:AD,0)-1)&amp;CHAR(10)&amp;INDEX(总课程表0!$A:$A,MATCH($A30,总课程表0!AD:AD,0)-1),"")</f>
        <v/>
      </c>
      <c r="AE30" s="49" t="str">
        <f>IFERROR(INDEX(总课程表0!AE:AE,MATCH($A30,总课程表0!AE:AE,0)-1)&amp;CHAR(10)&amp;INDEX(总课程表0!$A:$A,MATCH($A30,总课程表0!AE:AE,0)-1),"")</f>
        <v/>
      </c>
      <c r="AF30" s="49" t="str">
        <f>IFERROR(INDEX(总课程表0!AF:AF,MATCH($A30,总课程表0!AF:AF,0)-1)&amp;CHAR(10)&amp;INDEX(总课程表0!$A:$A,MATCH($A30,总课程表0!AF:AF,0)-1),"")</f>
        <v/>
      </c>
      <c r="AG30" s="54" t="str">
        <f>IFERROR(INDEX(总课程表0!AG:AG,MATCH($A30,总课程表0!AG:AG,0)-1)&amp;CHAR(10)&amp;INDEX(总课程表0!$A:$A,MATCH($A30,总课程表0!AG:AG,0)-1),"")</f>
        <v/>
      </c>
      <c r="AH30" s="51" t="str">
        <f ca="1">IFERROR(INDEX(总课程表0!AH:AH,MATCH($A30,总课程表0!AH:AH,0)-1)&amp;CHAR(10)&amp;INDEX(总课程表0!$A:$A,MATCH($A30,总课程表0!AH:AH,0)-1),"")</f>
        <v/>
      </c>
      <c r="AI30" s="49" t="str">
        <f>IFERROR(INDEX(总课程表0!AI:AI,MATCH($A30,总课程表0!AI:AI,0)-1)&amp;CHAR(10)&amp;INDEX(总课程表0!$A:$A,MATCH($A30,总课程表0!AI:AI,0)-1),"")</f>
        <v/>
      </c>
      <c r="AJ30" s="49" t="str">
        <f>IFERROR(INDEX(总课程表0!AJ:AJ,MATCH($A30,总课程表0!AJ:AJ,0)-1)&amp;CHAR(10)&amp;INDEX(总课程表0!$A:$A,MATCH($A30,总课程表0!AJ:AJ,0)-1),"")</f>
        <v>语文
八2</v>
      </c>
      <c r="AK30" s="50" t="str">
        <f>IFERROR(INDEX(总课程表0!AK:AK,MATCH($A30,总课程表0!AK:AK,0)-1)&amp;CHAR(10)&amp;INDEX(总课程表0!$A:$A,MATCH($A30,总课程表0!AK:AK,0)-1),"")</f>
        <v>语文
八8</v>
      </c>
      <c r="AL30" s="51" t="str">
        <f>IFERROR(INDEX(总课程表0!AL:AL,MATCH($A30,总课程表0!AL:AL,0)-1)&amp;CHAR(10)&amp;INDEX(总课程表0!$A:$A,MATCH($A30,总课程表0!AL:AL,0)-1),"")</f>
        <v/>
      </c>
      <c r="AM30" s="49" t="str">
        <f>IFERROR(INDEX(总课程表0!AM:AM,MATCH($A30,总课程表0!AM:AM,0)-1)&amp;CHAR(10)&amp;INDEX(总课程表0!$A:$A,MATCH($A30,总课程表0!AM:AM,0)-1),"")</f>
        <v/>
      </c>
      <c r="AN30" s="49" t="str">
        <f>IFERROR(INDEX(总课程表0!AN:AN,MATCH($A30,总课程表0!AN:AN,0)-1)&amp;CHAR(10)&amp;INDEX(总课程表0!$A:$A,MATCH($A30,总课程表0!AN:AN,0)-1),"")</f>
        <v/>
      </c>
      <c r="AO30" s="54" t="str">
        <f>IFERROR(INDEX(总课程表0!AO:AO,MATCH($A30,总课程表0!AO:AO,0)-1)&amp;CHAR(10)&amp;INDEX(总课程表0!$A:$A,MATCH($A30,总课程表0!AO:AO,0)-1),"")</f>
        <v/>
      </c>
      <c r="AR30" s="56"/>
      <c r="AS30" s="56"/>
      <c r="AT30" s="56"/>
      <c r="AU30" s="56"/>
      <c r="AV30" s="56"/>
    </row>
    <row r="31" spans="1:48" ht="22.6" customHeight="1" x14ac:dyDescent="0.15">
      <c r="A31" s="20" t="str">
        <f>教师安排!AI29</f>
        <v>季晓兰</v>
      </c>
      <c r="B31" s="48" t="str">
        <f ca="1">IFERROR(INDEX(总课程表0!B:B,MATCH($A31,总课程表0!B:B,0)-1)&amp;CHAR(10)&amp;INDEX(总课程表0!$A:$A,MATCH($A31,总课程表0!B:B,0)-1),"")</f>
        <v/>
      </c>
      <c r="C31" s="49" t="str">
        <f>IFERROR(INDEX(总课程表0!C:C,MATCH($A31,总课程表0!C:C,0)-1)&amp;CHAR(10)&amp;INDEX(总课程表0!$A:$A,MATCH($A31,总课程表0!C:C,0)-1),"")</f>
        <v/>
      </c>
      <c r="D31" s="49" t="str">
        <f>IFERROR(INDEX(总课程表0!D:D,MATCH($A31,总课程表0!D:D,0)-1)&amp;CHAR(10)&amp;INDEX(总课程表0!$A:$A,MATCH($A31,总课程表0!D:D,0)-1),"")</f>
        <v/>
      </c>
      <c r="E31" s="50" t="str">
        <f>IFERROR(INDEX(总课程表0!E:E,MATCH($A31,总课程表0!E:E,0)-1)&amp;CHAR(10)&amp;INDEX(总课程表0!$A:$A,MATCH($A31,总课程表0!E:E,0)-1),"")</f>
        <v/>
      </c>
      <c r="F31" s="51" t="str">
        <f>IFERROR(INDEX(总课程表0!F:F,MATCH($A31,总课程表0!F:F,0)-1)&amp;CHAR(10)&amp;INDEX(总课程表0!$A:$A,MATCH($A31,总课程表0!F:F,0)-1),"")</f>
        <v/>
      </c>
      <c r="G31" s="49" t="str">
        <f>IFERROR(INDEX(总课程表0!G:G,MATCH($A31,总课程表0!G:G,0)-1)&amp;CHAR(10)&amp;INDEX(总课程表0!$A:$A,MATCH($A31,总课程表0!G:G,0)-1),"")</f>
        <v/>
      </c>
      <c r="H31" s="49" t="str">
        <f>IFERROR(INDEX(总课程表0!H:H,MATCH($A31,总课程表0!H:H,0)-1)&amp;CHAR(10)&amp;INDEX(总课程表0!$A:$A,MATCH($A31,总课程表0!H:H,0)-1),"")</f>
        <v>外语
九5</v>
      </c>
      <c r="I31" s="54" t="str">
        <f>IFERROR(INDEX(总课程表0!I:I,MATCH($A31,总课程表0!I:I,0)-1)&amp;CHAR(10)&amp;INDEX(总课程表0!$A:$A,MATCH($A31,总课程表0!I:I,0)-1),"")</f>
        <v/>
      </c>
      <c r="J31" s="51" t="str">
        <f ca="1">IFERROR(INDEX(总课程表0!J:J,MATCH($A31,总课程表0!J:J,0)-1)&amp;CHAR(10)&amp;INDEX(总课程表0!$A:$A,MATCH($A31,总课程表0!J:J,0)-1),"")</f>
        <v/>
      </c>
      <c r="K31" s="49" t="str">
        <f>IFERROR(INDEX(总课程表0!K:K,MATCH($A31,总课程表0!K:K,0)-1)&amp;CHAR(10)&amp;INDEX(总课程表0!$A:$A,MATCH($A31,总课程表0!K:K,0)-1),"")</f>
        <v/>
      </c>
      <c r="L31" s="49" t="str">
        <f>IFERROR(INDEX(总课程表0!L:L,MATCH($A31,总课程表0!L:L,0)-1)&amp;CHAR(10)&amp;INDEX(总课程表0!$A:$A,MATCH($A31,总课程表0!L:L,0)-1),"")</f>
        <v>外语
九5</v>
      </c>
      <c r="M31" s="50" t="str">
        <f>IFERROR(INDEX(总课程表0!M:M,MATCH($A31,总课程表0!M:M,0)-1)&amp;CHAR(10)&amp;INDEX(总课程表0!$A:$A,MATCH($A31,总课程表0!M:M,0)-1),"")</f>
        <v/>
      </c>
      <c r="N31" s="51" t="str">
        <f>IFERROR(INDEX(总课程表0!N:N,MATCH($A31,总课程表0!N:N,0)-1)&amp;CHAR(10)&amp;INDEX(总课程表0!$A:$A,MATCH($A31,总课程表0!N:N,0)-1),"")</f>
        <v/>
      </c>
      <c r="O31" s="49" t="str">
        <f>IFERROR(INDEX(总课程表0!O:O,MATCH($A31,总课程表0!O:O,0)-1)&amp;CHAR(10)&amp;INDEX(总课程表0!$A:$A,MATCH($A31,总课程表0!O:O,0)-1),"")</f>
        <v/>
      </c>
      <c r="P31" s="49" t="str">
        <f>IFERROR(INDEX(总课程表0!P:P,MATCH($A31,总课程表0!P:P,0)-1)&amp;CHAR(10)&amp;INDEX(总课程表0!$A:$A,MATCH($A31,总课程表0!P:P,0)-1),"")</f>
        <v/>
      </c>
      <c r="Q31" s="54" t="str">
        <f>IFERROR(INDEX(总课程表0!Q:Q,MATCH($A31,总课程表0!Q:Q,0)-1)&amp;CHAR(10)&amp;INDEX(总课程表0!$A:$A,MATCH($A31,总课程表0!Q:Q,0)-1),"")</f>
        <v/>
      </c>
      <c r="R31" s="51" t="str">
        <f ca="1">IFERROR(INDEX(总课程表0!R:R,MATCH($A31,总课程表0!R:R,0)-1)&amp;CHAR(10)&amp;INDEX(总课程表0!$A:$A,MATCH($A31,总课程表0!R:R,0)-1),"")</f>
        <v/>
      </c>
      <c r="S31" s="49" t="str">
        <f>IFERROR(INDEX(总课程表0!S:S,MATCH($A31,总课程表0!S:S,0)-1)&amp;CHAR(10)&amp;INDEX(总课程表0!$A:$A,MATCH($A31,总课程表0!S:S,0)-1),"")</f>
        <v>外语
九5</v>
      </c>
      <c r="T31" s="49" t="str">
        <f>IFERROR(INDEX(总课程表0!T:T,MATCH($A31,总课程表0!T:T,0)-1)&amp;CHAR(10)&amp;INDEX(总课程表0!$A:$A,MATCH($A31,总课程表0!T:T,0)-1),"")</f>
        <v/>
      </c>
      <c r="U31" s="50" t="str">
        <f>IFERROR(INDEX(总课程表0!U:U,MATCH($A31,总课程表0!U:U,0)-1)&amp;CHAR(10)&amp;INDEX(总课程表0!$A:$A,MATCH($A31,总课程表0!U:U,0)-1),"")</f>
        <v/>
      </c>
      <c r="V31" s="51" t="str">
        <f>IFERROR(INDEX(总课程表0!V:V,MATCH($A31,总课程表0!V:V,0)-1)&amp;CHAR(10)&amp;INDEX(总课程表0!$A:$A,MATCH($A31,总课程表0!V:V,0)-1),"")</f>
        <v/>
      </c>
      <c r="W31" s="49" t="str">
        <f>IFERROR(INDEX(总课程表0!W:W,MATCH($A31,总课程表0!W:W,0)-1)&amp;CHAR(10)&amp;INDEX(总课程表0!$A:$A,MATCH($A31,总课程表0!W:W,0)-1),"")</f>
        <v/>
      </c>
      <c r="X31" s="49" t="str">
        <f t="array" ref="X31">IFERROR(IF(OR(A31=走班课),"选修",INDEX(总课程表0!X:X,MATCH($A31,总课程表0!X:X,0)-1)&amp;CHAR(10)&amp;INDEX(总课程表0!$A:$A,MATCH($A31,总课程表0!X:X,0)-1)),"")</f>
        <v/>
      </c>
      <c r="Y31" s="54" t="str">
        <f>IFERROR(INDEX(总课程表0!Y:Y,MATCH($A31,总课程表0!Y:Y,0)-1)&amp;CHAR(10)&amp;INDEX(总课程表0!$A:$A,MATCH($A31,总课程表0!Y:Y,0)-1),"")</f>
        <v/>
      </c>
      <c r="Z31" s="51" t="str">
        <f ca="1">IFERROR(INDEX(总课程表0!Z:Z,MATCH($A31,总课程表0!Z:Z,0)-1)&amp;CHAR(10)&amp;INDEX(总课程表0!$A:$A,MATCH($A31,总课程表0!Z:Z,0)-1),"")</f>
        <v/>
      </c>
      <c r="AA31" s="49" t="str">
        <f>IFERROR(INDEX(总课程表0!AA:AA,MATCH($A31,总课程表0!AA:AA,0)-1)&amp;CHAR(10)&amp;INDEX(总课程表0!$A:$A,MATCH($A31,总课程表0!AA:AA,0)-1),"")</f>
        <v/>
      </c>
      <c r="AB31" s="49" t="str">
        <f>IFERROR(INDEX(总课程表0!AB:AB,MATCH($A31,总课程表0!AB:AB,0)-1)&amp;CHAR(10)&amp;INDEX(总课程表0!$A:$A,MATCH($A31,总课程表0!AB:AB,0)-1),"")</f>
        <v/>
      </c>
      <c r="AC31" s="50" t="str">
        <f>IFERROR(INDEX(总课程表0!AC:AC,MATCH($A31,总课程表0!AC:AC,0)-1)&amp;CHAR(10)&amp;INDEX(总课程表0!$A:$A,MATCH($A31,总课程表0!AC:AC,0)-1),"")</f>
        <v/>
      </c>
      <c r="AD31" s="51" t="str">
        <f>IFERROR(INDEX(总课程表0!AD:AD,MATCH($A31,总课程表0!AD:AD,0)-1)&amp;CHAR(10)&amp;INDEX(总课程表0!$A:$A,MATCH($A31,总课程表0!AD:AD,0)-1),"")</f>
        <v/>
      </c>
      <c r="AE31" s="49" t="str">
        <f>IFERROR(INDEX(总课程表0!AE:AE,MATCH($A31,总课程表0!AE:AE,0)-1)&amp;CHAR(10)&amp;INDEX(总课程表0!$A:$A,MATCH($A31,总课程表0!AE:AE,0)-1),"")</f>
        <v/>
      </c>
      <c r="AF31" s="49" t="str">
        <f>IFERROR(INDEX(总课程表0!AF:AF,MATCH($A31,总课程表0!AF:AF,0)-1)&amp;CHAR(10)&amp;INDEX(总课程表0!$A:$A,MATCH($A31,总课程表0!AF:AF,0)-1),"")</f>
        <v>地校1
九5</v>
      </c>
      <c r="AG31" s="54" t="str">
        <f>IFERROR(INDEX(总课程表0!AG:AG,MATCH($A31,总课程表0!AG:AG,0)-1)&amp;CHAR(10)&amp;INDEX(总课程表0!$A:$A,MATCH($A31,总课程表0!AG:AG,0)-1),"")</f>
        <v/>
      </c>
      <c r="AH31" s="51" t="str">
        <f ca="1">IFERROR(INDEX(总课程表0!AH:AH,MATCH($A31,总课程表0!AH:AH,0)-1)&amp;CHAR(10)&amp;INDEX(总课程表0!$A:$A,MATCH($A31,总课程表0!AH:AH,0)-1),"")</f>
        <v/>
      </c>
      <c r="AI31" s="49" t="str">
        <f>IFERROR(INDEX(总课程表0!AI:AI,MATCH($A31,总课程表0!AI:AI,0)-1)&amp;CHAR(10)&amp;INDEX(总课程表0!$A:$A,MATCH($A31,总课程表0!AI:AI,0)-1),"")</f>
        <v/>
      </c>
      <c r="AJ31" s="49" t="str">
        <f>IFERROR(INDEX(总课程表0!AJ:AJ,MATCH($A31,总课程表0!AJ:AJ,0)-1)&amp;CHAR(10)&amp;INDEX(总课程表0!$A:$A,MATCH($A31,总课程表0!AJ:AJ,0)-1),"")</f>
        <v/>
      </c>
      <c r="AK31" s="50" t="str">
        <f>IFERROR(INDEX(总课程表0!AK:AK,MATCH($A31,总课程表0!AK:AK,0)-1)&amp;CHAR(10)&amp;INDEX(总课程表0!$A:$A,MATCH($A31,总课程表0!AK:AK,0)-1),"")</f>
        <v>外语
九5</v>
      </c>
      <c r="AL31" s="51" t="str">
        <f>IFERROR(INDEX(总课程表0!AL:AL,MATCH($A31,总课程表0!AL:AL,0)-1)&amp;CHAR(10)&amp;INDEX(总课程表0!$A:$A,MATCH($A31,总课程表0!AL:AL,0)-1),"")</f>
        <v/>
      </c>
      <c r="AM31" s="49" t="str">
        <f>IFERROR(INDEX(总课程表0!AM:AM,MATCH($A31,总课程表0!AM:AM,0)-1)&amp;CHAR(10)&amp;INDEX(总课程表0!$A:$A,MATCH($A31,总课程表0!AM:AM,0)-1),"")</f>
        <v/>
      </c>
      <c r="AN31" s="49" t="str">
        <f>IFERROR(INDEX(总课程表0!AN:AN,MATCH($A31,总课程表0!AN:AN,0)-1)&amp;CHAR(10)&amp;INDEX(总课程表0!$A:$A,MATCH($A31,总课程表0!AN:AN,0)-1),"")</f>
        <v/>
      </c>
      <c r="AO31" s="54" t="str">
        <f>IFERROR(INDEX(总课程表0!AO:AO,MATCH($A31,总课程表0!AO:AO,0)-1)&amp;CHAR(10)&amp;INDEX(总课程表0!$A:$A,MATCH($A31,总课程表0!AO:AO,0)-1),"")</f>
        <v/>
      </c>
      <c r="AR31" s="56"/>
      <c r="AS31" s="56"/>
      <c r="AT31" s="56"/>
      <c r="AU31" s="56"/>
      <c r="AV31" s="56"/>
    </row>
    <row r="32" spans="1:48" ht="22.6" customHeight="1" x14ac:dyDescent="0.15">
      <c r="A32" s="20" t="str">
        <f>教师安排!AI30</f>
        <v>季艳</v>
      </c>
      <c r="B32" s="48" t="str">
        <f ca="1">IFERROR(INDEX(总课程表0!B:B,MATCH($A32,总课程表0!B:B,0)-1)&amp;CHAR(10)&amp;INDEX(总课程表0!$A:$A,MATCH($A32,总课程表0!B:B,0)-1),"")</f>
        <v/>
      </c>
      <c r="C32" s="49" t="str">
        <f>IFERROR(INDEX(总课程表0!C:C,MATCH($A32,总课程表0!C:C,0)-1)&amp;CHAR(10)&amp;INDEX(总课程表0!$A:$A,MATCH($A32,总课程表0!C:C,0)-1),"")</f>
        <v/>
      </c>
      <c r="D32" s="49" t="str">
        <f>IFERROR(INDEX(总课程表0!D:D,MATCH($A32,总课程表0!D:D,0)-1)&amp;CHAR(10)&amp;INDEX(总课程表0!$A:$A,MATCH($A32,总课程表0!D:D,0)-1),"")</f>
        <v/>
      </c>
      <c r="E32" s="50" t="str">
        <f>IFERROR(INDEX(总课程表0!E:E,MATCH($A32,总课程表0!E:E,0)-1)&amp;CHAR(10)&amp;INDEX(总课程表0!$A:$A,MATCH($A32,总课程表0!E:E,0)-1),"")</f>
        <v/>
      </c>
      <c r="F32" s="51" t="str">
        <f>IFERROR(INDEX(总课程表0!F:F,MATCH($A32,总课程表0!F:F,0)-1)&amp;CHAR(10)&amp;INDEX(总课程表0!$A:$A,MATCH($A32,总课程表0!F:F,0)-1),"")</f>
        <v/>
      </c>
      <c r="G32" s="49" t="str">
        <f>IFERROR(INDEX(总课程表0!G:G,MATCH($A32,总课程表0!G:G,0)-1)&amp;CHAR(10)&amp;INDEX(总课程表0!$A:$A,MATCH($A32,总课程表0!G:G,0)-1),"")</f>
        <v>美术
九6</v>
      </c>
      <c r="H32" s="49" t="str">
        <f>IFERROR(INDEX(总课程表0!H:H,MATCH($A32,总课程表0!H:H,0)-1)&amp;CHAR(10)&amp;INDEX(总课程表0!$A:$A,MATCH($A32,总课程表0!H:H,0)-1),"")</f>
        <v/>
      </c>
      <c r="I32" s="54" t="str">
        <f>IFERROR(INDEX(总课程表0!I:I,MATCH($A32,总课程表0!I:I,0)-1)&amp;CHAR(10)&amp;INDEX(总课程表0!$A:$A,MATCH($A32,总课程表0!I:I,0)-1),"")</f>
        <v/>
      </c>
      <c r="J32" s="51" t="str">
        <f ca="1">IFERROR(INDEX(总课程表0!J:J,MATCH($A32,总课程表0!J:J,0)-1)&amp;CHAR(10)&amp;INDEX(总课程表0!$A:$A,MATCH($A32,总课程表0!J:J,0)-1),"")</f>
        <v/>
      </c>
      <c r="K32" s="49" t="str">
        <f>IFERROR(INDEX(总课程表0!K:K,MATCH($A32,总课程表0!K:K,0)-1)&amp;CHAR(10)&amp;INDEX(总课程表0!$A:$A,MATCH($A32,总课程表0!K:K,0)-1),"")</f>
        <v/>
      </c>
      <c r="L32" s="49" t="str">
        <f>IFERROR(INDEX(总课程表0!L:L,MATCH($A32,总课程表0!L:L,0)-1)&amp;CHAR(10)&amp;INDEX(总课程表0!$A:$A,MATCH($A32,总课程表0!L:L,0)-1),"")</f>
        <v>美术
七10</v>
      </c>
      <c r="M32" s="50" t="str">
        <f>IFERROR(INDEX(总课程表0!M:M,MATCH($A32,总课程表0!M:M,0)-1)&amp;CHAR(10)&amp;INDEX(总课程表0!$A:$A,MATCH($A32,总课程表0!M:M,0)-1),"")</f>
        <v>美术
九1</v>
      </c>
      <c r="N32" s="51" t="str">
        <f>IFERROR(INDEX(总课程表0!N:N,MATCH($A32,总课程表0!N:N,0)-1)&amp;CHAR(10)&amp;INDEX(总课程表0!$A:$A,MATCH($A32,总课程表0!N:N,0)-1),"")</f>
        <v>美术
九7</v>
      </c>
      <c r="O32" s="49" t="str">
        <f>IFERROR(INDEX(总课程表0!O:O,MATCH($A32,总课程表0!O:O,0)-1)&amp;CHAR(10)&amp;INDEX(总课程表0!$A:$A,MATCH($A32,总课程表0!O:O,0)-1),"")</f>
        <v>美术
九5</v>
      </c>
      <c r="P32" s="49" t="str">
        <f>IFERROR(INDEX(总课程表0!P:P,MATCH($A32,总课程表0!P:P,0)-1)&amp;CHAR(10)&amp;INDEX(总课程表0!$A:$A,MATCH($A32,总课程表0!P:P,0)-1),"")</f>
        <v/>
      </c>
      <c r="Q32" s="54" t="str">
        <f>IFERROR(INDEX(总课程表0!Q:Q,MATCH($A32,总课程表0!Q:Q,0)-1)&amp;CHAR(10)&amp;INDEX(总课程表0!$A:$A,MATCH($A32,总课程表0!Q:Q,0)-1),"")</f>
        <v/>
      </c>
      <c r="R32" s="51" t="str">
        <f ca="1">IFERROR(INDEX(总课程表0!R:R,MATCH($A32,总课程表0!R:R,0)-1)&amp;CHAR(10)&amp;INDEX(总课程表0!$A:$A,MATCH($A32,总课程表0!R:R,0)-1),"")</f>
        <v/>
      </c>
      <c r="S32" s="49" t="str">
        <f>IFERROR(INDEX(总课程表0!S:S,MATCH($A32,总课程表0!S:S,0)-1)&amp;CHAR(10)&amp;INDEX(总课程表0!$A:$A,MATCH($A32,总课程表0!S:S,0)-1),"")</f>
        <v/>
      </c>
      <c r="T32" s="49" t="str">
        <f>IFERROR(INDEX(总课程表0!T:T,MATCH($A32,总课程表0!T:T,0)-1)&amp;CHAR(10)&amp;INDEX(总课程表0!$A:$A,MATCH($A32,总课程表0!T:T,0)-1),"")</f>
        <v/>
      </c>
      <c r="U32" s="50" t="str">
        <f>IFERROR(INDEX(总课程表0!U:U,MATCH($A32,总课程表0!U:U,0)-1)&amp;CHAR(10)&amp;INDEX(总课程表0!$A:$A,MATCH($A32,总课程表0!U:U,0)-1),"")</f>
        <v>美术
九2</v>
      </c>
      <c r="V32" s="51" t="str">
        <f>IFERROR(INDEX(总课程表0!V:V,MATCH($A32,总课程表0!V:V,0)-1)&amp;CHAR(10)&amp;INDEX(总课程表0!$A:$A,MATCH($A32,总课程表0!V:V,0)-1),"")</f>
        <v/>
      </c>
      <c r="W32" s="49" t="str">
        <f>IFERROR(INDEX(总课程表0!W:W,MATCH($A32,总课程表0!W:W,0)-1)&amp;CHAR(10)&amp;INDEX(总课程表0!$A:$A,MATCH($A32,总课程表0!W:W,0)-1),"")</f>
        <v/>
      </c>
      <c r="X32" s="49" t="str">
        <f t="array" ref="X32">IFERROR(IF(OR(A32=走班课),"选修",INDEX(总课程表0!X:X,MATCH($A32,总课程表0!X:X,0)-1)&amp;CHAR(10)&amp;INDEX(总课程表0!$A:$A,MATCH($A32,总课程表0!X:X,0)-1)),"")</f>
        <v>选修</v>
      </c>
      <c r="Y32" s="54" t="str">
        <f>IFERROR(INDEX(总课程表0!Y:Y,MATCH($A32,总课程表0!Y:Y,0)-1)&amp;CHAR(10)&amp;INDEX(总课程表0!$A:$A,MATCH($A32,总课程表0!Y:Y,0)-1),"")</f>
        <v/>
      </c>
      <c r="Z32" s="51" t="str">
        <f ca="1">IFERROR(INDEX(总课程表0!Z:Z,MATCH($A32,总课程表0!Z:Z,0)-1)&amp;CHAR(10)&amp;INDEX(总课程表0!$A:$A,MATCH($A32,总课程表0!Z:Z,0)-1),"")</f>
        <v/>
      </c>
      <c r="AA32" s="49" t="str">
        <f>IFERROR(INDEX(总课程表0!AA:AA,MATCH($A32,总课程表0!AA:AA,0)-1)&amp;CHAR(10)&amp;INDEX(总课程表0!$A:$A,MATCH($A32,总课程表0!AA:AA,0)-1),"")</f>
        <v/>
      </c>
      <c r="AB32" s="49" t="str">
        <f>IFERROR(INDEX(总课程表0!AB:AB,MATCH($A32,总课程表0!AB:AB,0)-1)&amp;CHAR(10)&amp;INDEX(总课程表0!$A:$A,MATCH($A32,总课程表0!AB:AB,0)-1),"")</f>
        <v/>
      </c>
      <c r="AC32" s="50" t="str">
        <f>IFERROR(INDEX(总课程表0!AC:AC,MATCH($A32,总课程表0!AC:AC,0)-1)&amp;CHAR(10)&amp;INDEX(总课程表0!$A:$A,MATCH($A32,总课程表0!AC:AC,0)-1),"")</f>
        <v>美术
九8</v>
      </c>
      <c r="AD32" s="51" t="str">
        <f>IFERROR(INDEX(总课程表0!AD:AD,MATCH($A32,总课程表0!AD:AD,0)-1)&amp;CHAR(10)&amp;INDEX(总课程表0!$A:$A,MATCH($A32,总课程表0!AD:AD,0)-1),"")</f>
        <v>美术
九9</v>
      </c>
      <c r="AE32" s="49" t="str">
        <f>IFERROR(INDEX(总课程表0!AE:AE,MATCH($A32,总课程表0!AE:AE,0)-1)&amp;CHAR(10)&amp;INDEX(总课程表0!$A:$A,MATCH($A32,总课程表0!AE:AE,0)-1),"")</f>
        <v>美术
九10</v>
      </c>
      <c r="AF32" s="49" t="str">
        <f>IFERROR(INDEX(总课程表0!AF:AF,MATCH($A32,总课程表0!AF:AF,0)-1)&amp;CHAR(10)&amp;INDEX(总课程表0!$A:$A,MATCH($A32,总课程表0!AF:AF,0)-1),"")</f>
        <v/>
      </c>
      <c r="AG32" s="54" t="str">
        <f>IFERROR(INDEX(总课程表0!AG:AG,MATCH($A32,总课程表0!AG:AG,0)-1)&amp;CHAR(10)&amp;INDEX(总课程表0!$A:$A,MATCH($A32,总课程表0!AG:AG,0)-1),"")</f>
        <v>美术
九4</v>
      </c>
      <c r="AH32" s="51" t="str">
        <f ca="1">IFERROR(INDEX(总课程表0!AH:AH,MATCH($A32,总课程表0!AH:AH,0)-1)&amp;CHAR(10)&amp;INDEX(总课程表0!$A:$A,MATCH($A32,总课程表0!AH:AH,0)-1),"")</f>
        <v/>
      </c>
      <c r="AI32" s="49" t="str">
        <f>IFERROR(INDEX(总课程表0!AI:AI,MATCH($A32,总课程表0!AI:AI,0)-1)&amp;CHAR(10)&amp;INDEX(总课程表0!$A:$A,MATCH($A32,总课程表0!AI:AI,0)-1),"")</f>
        <v/>
      </c>
      <c r="AJ32" s="49" t="str">
        <f>IFERROR(INDEX(总课程表0!AJ:AJ,MATCH($A32,总课程表0!AJ:AJ,0)-1)&amp;CHAR(10)&amp;INDEX(总课程表0!$A:$A,MATCH($A32,总课程表0!AJ:AJ,0)-1),"")</f>
        <v/>
      </c>
      <c r="AK32" s="50" t="str">
        <f>IFERROR(INDEX(总课程表0!AK:AK,MATCH($A32,总课程表0!AK:AK,0)-1)&amp;CHAR(10)&amp;INDEX(总课程表0!$A:$A,MATCH($A32,总课程表0!AK:AK,0)-1),"")</f>
        <v/>
      </c>
      <c r="AL32" s="51" t="str">
        <f>IFERROR(INDEX(总课程表0!AL:AL,MATCH($A32,总课程表0!AL:AL,0)-1)&amp;CHAR(10)&amp;INDEX(总课程表0!$A:$A,MATCH($A32,总课程表0!AL:AL,0)-1),"")</f>
        <v>美术
九3</v>
      </c>
      <c r="AM32" s="49" t="str">
        <f>IFERROR(INDEX(总课程表0!AM:AM,MATCH($A32,总课程表0!AM:AM,0)-1)&amp;CHAR(10)&amp;INDEX(总课程表0!$A:$A,MATCH($A32,总课程表0!AM:AM,0)-1),"")</f>
        <v>美术
九11</v>
      </c>
      <c r="AN32" s="49" t="str">
        <f>IFERROR(INDEX(总课程表0!AN:AN,MATCH($A32,总课程表0!AN:AN,0)-1)&amp;CHAR(10)&amp;INDEX(总课程表0!$A:$A,MATCH($A32,总课程表0!AN:AN,0)-1),"")</f>
        <v/>
      </c>
      <c r="AO32" s="54" t="str">
        <f>IFERROR(INDEX(总课程表0!AO:AO,MATCH($A32,总课程表0!AO:AO,0)-1)&amp;CHAR(10)&amp;INDEX(总课程表0!$A:$A,MATCH($A32,总课程表0!AO:AO,0)-1),"")</f>
        <v/>
      </c>
      <c r="AR32" s="56"/>
      <c r="AS32" s="56"/>
      <c r="AT32" s="56"/>
      <c r="AU32" s="56"/>
      <c r="AV32" s="56"/>
    </row>
    <row r="33" spans="1:48" ht="22.6" customHeight="1" x14ac:dyDescent="0.15">
      <c r="A33" s="20" t="str">
        <f>教师安排!AI31</f>
        <v>贾莲蔚</v>
      </c>
      <c r="B33" s="48" t="str">
        <f ca="1">IFERROR(INDEX(总课程表0!B:B,MATCH($A33,总课程表0!B:B,0)-1)&amp;CHAR(10)&amp;INDEX(总课程表0!$A:$A,MATCH($A33,总课程表0!B:B,0)-1),"")</f>
        <v/>
      </c>
      <c r="C33" s="49" t="str">
        <f>IFERROR(INDEX(总课程表0!C:C,MATCH($A33,总课程表0!C:C,0)-1)&amp;CHAR(10)&amp;INDEX(总课程表0!$A:$A,MATCH($A33,总课程表0!C:C,0)-1),"")</f>
        <v>外语
八9</v>
      </c>
      <c r="D33" s="49" t="str">
        <f>IFERROR(INDEX(总课程表0!D:D,MATCH($A33,总课程表0!D:D,0)-1)&amp;CHAR(10)&amp;INDEX(总课程表0!$A:$A,MATCH($A33,总课程表0!D:D,0)-1),"")</f>
        <v/>
      </c>
      <c r="E33" s="50" t="str">
        <f>IFERROR(INDEX(总课程表0!E:E,MATCH($A33,总课程表0!E:E,0)-1)&amp;CHAR(10)&amp;INDEX(总课程表0!$A:$A,MATCH($A33,总课程表0!E:E,0)-1),"")</f>
        <v/>
      </c>
      <c r="F33" s="51" t="str">
        <f>IFERROR(INDEX(总课程表0!F:F,MATCH($A33,总课程表0!F:F,0)-1)&amp;CHAR(10)&amp;INDEX(总课程表0!$A:$A,MATCH($A33,总课程表0!F:F,0)-1),"")</f>
        <v/>
      </c>
      <c r="G33" s="49" t="str">
        <f>IFERROR(INDEX(总课程表0!G:G,MATCH($A33,总课程表0!G:G,0)-1)&amp;CHAR(10)&amp;INDEX(总课程表0!$A:$A,MATCH($A33,总课程表0!G:G,0)-1),"")</f>
        <v/>
      </c>
      <c r="H33" s="49" t="str">
        <f>IFERROR(INDEX(总课程表0!H:H,MATCH($A33,总课程表0!H:H,0)-1)&amp;CHAR(10)&amp;INDEX(总课程表0!$A:$A,MATCH($A33,总课程表0!H:H,0)-1),"")</f>
        <v>外语
八4</v>
      </c>
      <c r="I33" s="54" t="str">
        <f>IFERROR(INDEX(总课程表0!I:I,MATCH($A33,总课程表0!I:I,0)-1)&amp;CHAR(10)&amp;INDEX(总课程表0!$A:$A,MATCH($A33,总课程表0!I:I,0)-1),"")</f>
        <v/>
      </c>
      <c r="J33" s="51" t="str">
        <f ca="1">IFERROR(INDEX(总课程表0!J:J,MATCH($A33,总课程表0!J:J,0)-1)&amp;CHAR(10)&amp;INDEX(总课程表0!$A:$A,MATCH($A33,总课程表0!J:J,0)-1),"")</f>
        <v>外语
八4</v>
      </c>
      <c r="K33" s="49" t="str">
        <f>IFERROR(INDEX(总课程表0!K:K,MATCH($A33,总课程表0!K:K,0)-1)&amp;CHAR(10)&amp;INDEX(总课程表0!$A:$A,MATCH($A33,总课程表0!K:K,0)-1),"")</f>
        <v/>
      </c>
      <c r="L33" s="49" t="str">
        <f>IFERROR(INDEX(总课程表0!L:L,MATCH($A33,总课程表0!L:L,0)-1)&amp;CHAR(10)&amp;INDEX(总课程表0!$A:$A,MATCH($A33,总课程表0!L:L,0)-1),"")</f>
        <v/>
      </c>
      <c r="M33" s="50" t="str">
        <f>IFERROR(INDEX(总课程表0!M:M,MATCH($A33,总课程表0!M:M,0)-1)&amp;CHAR(10)&amp;INDEX(总课程表0!$A:$A,MATCH($A33,总课程表0!M:M,0)-1),"")</f>
        <v>地校1
八9</v>
      </c>
      <c r="N33" s="51" t="str">
        <f>IFERROR(INDEX(总课程表0!N:N,MATCH($A33,总课程表0!N:N,0)-1)&amp;CHAR(10)&amp;INDEX(总课程表0!$A:$A,MATCH($A33,总课程表0!N:N,0)-1),"")</f>
        <v/>
      </c>
      <c r="O33" s="49" t="str">
        <f>IFERROR(INDEX(总课程表0!O:O,MATCH($A33,总课程表0!O:O,0)-1)&amp;CHAR(10)&amp;INDEX(总课程表0!$A:$A,MATCH($A33,总课程表0!O:O,0)-1),"")</f>
        <v/>
      </c>
      <c r="P33" s="49" t="str">
        <f>IFERROR(INDEX(总课程表0!P:P,MATCH($A33,总课程表0!P:P,0)-1)&amp;CHAR(10)&amp;INDEX(总课程表0!$A:$A,MATCH($A33,总课程表0!P:P,0)-1),"")</f>
        <v/>
      </c>
      <c r="Q33" s="54" t="str">
        <f>IFERROR(INDEX(总课程表0!Q:Q,MATCH($A33,总课程表0!Q:Q,0)-1)&amp;CHAR(10)&amp;INDEX(总课程表0!$A:$A,MATCH($A33,总课程表0!Q:Q,0)-1),"")</f>
        <v/>
      </c>
      <c r="R33" s="51" t="str">
        <f ca="1">IFERROR(INDEX(总课程表0!R:R,MATCH($A33,总课程表0!R:R,0)-1)&amp;CHAR(10)&amp;INDEX(总课程表0!$A:$A,MATCH($A33,总课程表0!R:R,0)-1),"")</f>
        <v/>
      </c>
      <c r="S33" s="49" t="str">
        <f>IFERROR(INDEX(总课程表0!S:S,MATCH($A33,总课程表0!S:S,0)-1)&amp;CHAR(10)&amp;INDEX(总课程表0!$A:$A,MATCH($A33,总课程表0!S:S,0)-1),"")</f>
        <v>外语
八9</v>
      </c>
      <c r="T33" s="49" t="str">
        <f>IFERROR(INDEX(总课程表0!T:T,MATCH($A33,总课程表0!T:T,0)-1)&amp;CHAR(10)&amp;INDEX(总课程表0!$A:$A,MATCH($A33,总课程表0!T:T,0)-1),"")</f>
        <v>外语
八4</v>
      </c>
      <c r="U33" s="50" t="str">
        <f>IFERROR(INDEX(总课程表0!U:U,MATCH($A33,总课程表0!U:U,0)-1)&amp;CHAR(10)&amp;INDEX(总课程表0!$A:$A,MATCH($A33,总课程表0!U:U,0)-1),"")</f>
        <v/>
      </c>
      <c r="V33" s="51" t="str">
        <f>IFERROR(INDEX(总课程表0!V:V,MATCH($A33,总课程表0!V:V,0)-1)&amp;CHAR(10)&amp;INDEX(总课程表0!$A:$A,MATCH($A33,总课程表0!V:V,0)-1),"")</f>
        <v/>
      </c>
      <c r="W33" s="49" t="str">
        <f>IFERROR(INDEX(总课程表0!W:W,MATCH($A33,总课程表0!W:W,0)-1)&amp;CHAR(10)&amp;INDEX(总课程表0!$A:$A,MATCH($A33,总课程表0!W:W,0)-1),"")</f>
        <v/>
      </c>
      <c r="X33" s="49" t="str">
        <f t="array" ref="X33">IFERROR(IF(OR(A33=走班课),"选修",INDEX(总课程表0!X:X,MATCH($A33,总课程表0!X:X,0)-1)&amp;CHAR(10)&amp;INDEX(总课程表0!$A:$A,MATCH($A33,总课程表0!X:X,0)-1)),"")</f>
        <v/>
      </c>
      <c r="Y33" s="54" t="str">
        <f>IFERROR(INDEX(总课程表0!Y:Y,MATCH($A33,总课程表0!Y:Y,0)-1)&amp;CHAR(10)&amp;INDEX(总课程表0!$A:$A,MATCH($A33,总课程表0!Y:Y,0)-1),"")</f>
        <v/>
      </c>
      <c r="Z33" s="51" t="str">
        <f ca="1">IFERROR(INDEX(总课程表0!Z:Z,MATCH($A33,总课程表0!Z:Z,0)-1)&amp;CHAR(10)&amp;INDEX(总课程表0!$A:$A,MATCH($A33,总课程表0!Z:Z,0)-1),"")</f>
        <v/>
      </c>
      <c r="AA33" s="49" t="str">
        <f>IFERROR(INDEX(总课程表0!AA:AA,MATCH($A33,总课程表0!AA:AA,0)-1)&amp;CHAR(10)&amp;INDEX(总课程表0!$A:$A,MATCH($A33,总课程表0!AA:AA,0)-1),"")</f>
        <v/>
      </c>
      <c r="AB33" s="49" t="str">
        <f>IFERROR(INDEX(总课程表0!AB:AB,MATCH($A33,总课程表0!AB:AB,0)-1)&amp;CHAR(10)&amp;INDEX(总课程表0!$A:$A,MATCH($A33,总课程表0!AB:AB,0)-1),"")</f>
        <v/>
      </c>
      <c r="AC33" s="50" t="str">
        <f>IFERROR(INDEX(总课程表0!AC:AC,MATCH($A33,总课程表0!AC:AC,0)-1)&amp;CHAR(10)&amp;INDEX(总课程表0!$A:$A,MATCH($A33,总课程表0!AC:AC,0)-1),"")</f>
        <v>地校1
八4</v>
      </c>
      <c r="AD33" s="51" t="str">
        <f>IFERROR(INDEX(总课程表0!AD:AD,MATCH($A33,总课程表0!AD:AD,0)-1)&amp;CHAR(10)&amp;INDEX(总课程表0!$A:$A,MATCH($A33,总课程表0!AD:AD,0)-1),"")</f>
        <v>外语
八9</v>
      </c>
      <c r="AE33" s="49" t="str">
        <f>IFERROR(INDEX(总课程表0!AE:AE,MATCH($A33,总课程表0!AE:AE,0)-1)&amp;CHAR(10)&amp;INDEX(总课程表0!$A:$A,MATCH($A33,总课程表0!AE:AE,0)-1),"")</f>
        <v/>
      </c>
      <c r="AF33" s="49" t="str">
        <f>IFERROR(INDEX(总课程表0!AF:AF,MATCH($A33,总课程表0!AF:AF,0)-1)&amp;CHAR(10)&amp;INDEX(总课程表0!$A:$A,MATCH($A33,总课程表0!AF:AF,0)-1),"")</f>
        <v/>
      </c>
      <c r="AG33" s="54" t="str">
        <f>IFERROR(INDEX(总课程表0!AG:AG,MATCH($A33,总课程表0!AG:AG,0)-1)&amp;CHAR(10)&amp;INDEX(总课程表0!$A:$A,MATCH($A33,总课程表0!AG:AG,0)-1),"")</f>
        <v/>
      </c>
      <c r="AH33" s="51" t="str">
        <f ca="1">IFERROR(INDEX(总课程表0!AH:AH,MATCH($A33,总课程表0!AH:AH,0)-1)&amp;CHAR(10)&amp;INDEX(总课程表0!$A:$A,MATCH($A33,总课程表0!AH:AH,0)-1),"")</f>
        <v/>
      </c>
      <c r="AI33" s="49" t="str">
        <f>IFERROR(INDEX(总课程表0!AI:AI,MATCH($A33,总课程表0!AI:AI,0)-1)&amp;CHAR(10)&amp;INDEX(总课程表0!$A:$A,MATCH($A33,总课程表0!AI:AI,0)-1),"")</f>
        <v>外语
八9</v>
      </c>
      <c r="AJ33" s="49" t="str">
        <f>IFERROR(INDEX(总课程表0!AJ:AJ,MATCH($A33,总课程表0!AJ:AJ,0)-1)&amp;CHAR(10)&amp;INDEX(总课程表0!$A:$A,MATCH($A33,总课程表0!AJ:AJ,0)-1),"")</f>
        <v>外语
八4</v>
      </c>
      <c r="AK33" s="50" t="str">
        <f>IFERROR(INDEX(总课程表0!AK:AK,MATCH($A33,总课程表0!AK:AK,0)-1)&amp;CHAR(10)&amp;INDEX(总课程表0!$A:$A,MATCH($A33,总课程表0!AK:AK,0)-1),"")</f>
        <v/>
      </c>
      <c r="AL33" s="51" t="str">
        <f>IFERROR(INDEX(总课程表0!AL:AL,MATCH($A33,总课程表0!AL:AL,0)-1)&amp;CHAR(10)&amp;INDEX(总课程表0!$A:$A,MATCH($A33,总课程表0!AL:AL,0)-1),"")</f>
        <v/>
      </c>
      <c r="AM33" s="49" t="str">
        <f>IFERROR(INDEX(总课程表0!AM:AM,MATCH($A33,总课程表0!AM:AM,0)-1)&amp;CHAR(10)&amp;INDEX(总课程表0!$A:$A,MATCH($A33,总课程表0!AM:AM,0)-1),"")</f>
        <v/>
      </c>
      <c r="AN33" s="49" t="str">
        <f>IFERROR(INDEX(总课程表0!AN:AN,MATCH($A33,总课程表0!AN:AN,0)-1)&amp;CHAR(10)&amp;INDEX(总课程表0!$A:$A,MATCH($A33,总课程表0!AN:AN,0)-1),"")</f>
        <v/>
      </c>
      <c r="AO33" s="54" t="str">
        <f>IFERROR(INDEX(总课程表0!AO:AO,MATCH($A33,总课程表0!AO:AO,0)-1)&amp;CHAR(10)&amp;INDEX(总课程表0!$A:$A,MATCH($A33,总课程表0!AO:AO,0)-1),"")</f>
        <v/>
      </c>
      <c r="AR33" s="56"/>
      <c r="AS33" s="56"/>
      <c r="AT33" s="56"/>
      <c r="AU33" s="56"/>
      <c r="AV33" s="56"/>
    </row>
    <row r="34" spans="1:48" ht="22.6" customHeight="1" x14ac:dyDescent="0.15">
      <c r="A34" s="20" t="str">
        <f>教师安排!AI32</f>
        <v>江欢</v>
      </c>
      <c r="B34" s="48" t="str">
        <f ca="1">IFERROR(INDEX(总课程表0!B:B,MATCH($A34,总课程表0!B:B,0)-1)&amp;CHAR(10)&amp;INDEX(总课程表0!$A:$A,MATCH($A34,总课程表0!B:B,0)-1),"")</f>
        <v>数学
七9</v>
      </c>
      <c r="C34" s="49" t="str">
        <f>IFERROR(INDEX(总课程表0!C:C,MATCH($A34,总课程表0!C:C,0)-1)&amp;CHAR(10)&amp;INDEX(总课程表0!$A:$A,MATCH($A34,总课程表0!C:C,0)-1),"")</f>
        <v>数学
七10</v>
      </c>
      <c r="D34" s="49" t="str">
        <f>IFERROR(INDEX(总课程表0!D:D,MATCH($A34,总课程表0!D:D,0)-1)&amp;CHAR(10)&amp;INDEX(总课程表0!$A:$A,MATCH($A34,总课程表0!D:D,0)-1),"")</f>
        <v/>
      </c>
      <c r="E34" s="50" t="str">
        <f>IFERROR(INDEX(总课程表0!E:E,MATCH($A34,总课程表0!E:E,0)-1)&amp;CHAR(10)&amp;INDEX(总课程表0!$A:$A,MATCH($A34,总课程表0!E:E,0)-1),"")</f>
        <v/>
      </c>
      <c r="F34" s="51" t="str">
        <f>IFERROR(INDEX(总课程表0!F:F,MATCH($A34,总课程表0!F:F,0)-1)&amp;CHAR(10)&amp;INDEX(总课程表0!$A:$A,MATCH($A34,总课程表0!F:F,0)-1),"")</f>
        <v/>
      </c>
      <c r="G34" s="49" t="str">
        <f>IFERROR(INDEX(总课程表0!G:G,MATCH($A34,总课程表0!G:G,0)-1)&amp;CHAR(10)&amp;INDEX(总课程表0!$A:$A,MATCH($A34,总课程表0!G:G,0)-1),"")</f>
        <v/>
      </c>
      <c r="H34" s="49" t="str">
        <f>IFERROR(INDEX(总课程表0!H:H,MATCH($A34,总课程表0!H:H,0)-1)&amp;CHAR(10)&amp;INDEX(总课程表0!$A:$A,MATCH($A34,总课程表0!H:H,0)-1),"")</f>
        <v>综实
七9</v>
      </c>
      <c r="I34" s="54" t="str">
        <f>IFERROR(INDEX(总课程表0!I:I,MATCH($A34,总课程表0!I:I,0)-1)&amp;CHAR(10)&amp;INDEX(总课程表0!$A:$A,MATCH($A34,总课程表0!I:I,0)-1),"")</f>
        <v/>
      </c>
      <c r="J34" s="51" t="str">
        <f ca="1">IFERROR(INDEX(总课程表0!J:J,MATCH($A34,总课程表0!J:J,0)-1)&amp;CHAR(10)&amp;INDEX(总课程表0!$A:$A,MATCH($A34,总课程表0!J:J,0)-1),"")</f>
        <v/>
      </c>
      <c r="K34" s="49" t="str">
        <f>IFERROR(INDEX(总课程表0!K:K,MATCH($A34,总课程表0!K:K,0)-1)&amp;CHAR(10)&amp;INDEX(总课程表0!$A:$A,MATCH($A34,总课程表0!K:K,0)-1),"")</f>
        <v>数学
七10</v>
      </c>
      <c r="L34" s="49" t="str">
        <f>IFERROR(INDEX(总课程表0!L:L,MATCH($A34,总课程表0!L:L,0)-1)&amp;CHAR(10)&amp;INDEX(总课程表0!$A:$A,MATCH($A34,总课程表0!L:L,0)-1),"")</f>
        <v/>
      </c>
      <c r="M34" s="50" t="str">
        <f>IFERROR(INDEX(总课程表0!M:M,MATCH($A34,总课程表0!M:M,0)-1)&amp;CHAR(10)&amp;INDEX(总课程表0!$A:$A,MATCH($A34,总课程表0!M:M,0)-1),"")</f>
        <v>数学
七9</v>
      </c>
      <c r="N34" s="51" t="str">
        <f>IFERROR(INDEX(总课程表0!N:N,MATCH($A34,总课程表0!N:N,0)-1)&amp;CHAR(10)&amp;INDEX(总课程表0!$A:$A,MATCH($A34,总课程表0!N:N,0)-1),"")</f>
        <v/>
      </c>
      <c r="O34" s="49" t="str">
        <f>IFERROR(INDEX(总课程表0!O:O,MATCH($A34,总课程表0!O:O,0)-1)&amp;CHAR(10)&amp;INDEX(总课程表0!$A:$A,MATCH($A34,总课程表0!O:O,0)-1),"")</f>
        <v/>
      </c>
      <c r="P34" s="49" t="str">
        <f>IFERROR(INDEX(总课程表0!P:P,MATCH($A34,总课程表0!P:P,0)-1)&amp;CHAR(10)&amp;INDEX(总课程表0!$A:$A,MATCH($A34,总课程表0!P:P,0)-1),"")</f>
        <v/>
      </c>
      <c r="Q34" s="54" t="str">
        <f>IFERROR(INDEX(总课程表0!Q:Q,MATCH($A34,总课程表0!Q:Q,0)-1)&amp;CHAR(10)&amp;INDEX(总课程表0!$A:$A,MATCH($A34,总课程表0!Q:Q,0)-1),"")</f>
        <v/>
      </c>
      <c r="R34" s="51" t="str">
        <f ca="1">IFERROR(INDEX(总课程表0!R:R,MATCH($A34,总课程表0!R:R,0)-1)&amp;CHAR(10)&amp;INDEX(总课程表0!$A:$A,MATCH($A34,总课程表0!R:R,0)-1),"")</f>
        <v>数学
七9</v>
      </c>
      <c r="S34" s="49" t="str">
        <f>IFERROR(INDEX(总课程表0!S:S,MATCH($A34,总课程表0!S:S,0)-1)&amp;CHAR(10)&amp;INDEX(总课程表0!$A:$A,MATCH($A34,总课程表0!S:S,0)-1),"")</f>
        <v/>
      </c>
      <c r="T34" s="49" t="str">
        <f>IFERROR(INDEX(总课程表0!T:T,MATCH($A34,总课程表0!T:T,0)-1)&amp;CHAR(10)&amp;INDEX(总课程表0!$A:$A,MATCH($A34,总课程表0!T:T,0)-1),"")</f>
        <v>数学
七10</v>
      </c>
      <c r="U34" s="50" t="str">
        <f>IFERROR(INDEX(总课程表0!U:U,MATCH($A34,总课程表0!U:U,0)-1)&amp;CHAR(10)&amp;INDEX(总课程表0!$A:$A,MATCH($A34,总课程表0!U:U,0)-1),"")</f>
        <v/>
      </c>
      <c r="V34" s="51" t="str">
        <f>IFERROR(INDEX(总课程表0!V:V,MATCH($A34,总课程表0!V:V,0)-1)&amp;CHAR(10)&amp;INDEX(总课程表0!$A:$A,MATCH($A34,总课程表0!V:V,0)-1),"")</f>
        <v/>
      </c>
      <c r="W34" s="49" t="str">
        <f>IFERROR(INDEX(总课程表0!W:W,MATCH($A34,总课程表0!W:W,0)-1)&amp;CHAR(10)&amp;INDEX(总课程表0!$A:$A,MATCH($A34,总课程表0!W:W,0)-1),"")</f>
        <v/>
      </c>
      <c r="X34" s="49" t="str">
        <f t="array" ref="X34">IFERROR(IF(OR(A34=走班课),"选修",INDEX(总课程表0!X:X,MATCH($A34,总课程表0!X:X,0)-1)&amp;CHAR(10)&amp;INDEX(总课程表0!$A:$A,MATCH($A34,总课程表0!X:X,0)-1)),"")</f>
        <v>选修</v>
      </c>
      <c r="Y34" s="54" t="str">
        <f>IFERROR(INDEX(总课程表0!Y:Y,MATCH($A34,总课程表0!Y:Y,0)-1)&amp;CHAR(10)&amp;INDEX(总课程表0!$A:$A,MATCH($A34,总课程表0!Y:Y,0)-1),"")</f>
        <v/>
      </c>
      <c r="Z34" s="51" t="str">
        <f ca="1">IFERROR(INDEX(总课程表0!Z:Z,MATCH($A34,总课程表0!Z:Z,0)-1)&amp;CHAR(10)&amp;INDEX(总课程表0!$A:$A,MATCH($A34,总课程表0!Z:Z,0)-1),"")</f>
        <v/>
      </c>
      <c r="AA34" s="49" t="str">
        <f>IFERROR(INDEX(总课程表0!AA:AA,MATCH($A34,总课程表0!AA:AA,0)-1)&amp;CHAR(10)&amp;INDEX(总课程表0!$A:$A,MATCH($A34,总课程表0!AA:AA,0)-1),"")</f>
        <v>数学
七10</v>
      </c>
      <c r="AB34" s="49" t="str">
        <f>IFERROR(INDEX(总课程表0!AB:AB,MATCH($A34,总课程表0!AB:AB,0)-1)&amp;CHAR(10)&amp;INDEX(总课程表0!$A:$A,MATCH($A34,总课程表0!AB:AB,0)-1),"")</f>
        <v/>
      </c>
      <c r="AC34" s="50" t="str">
        <f>IFERROR(INDEX(总课程表0!AC:AC,MATCH($A34,总课程表0!AC:AC,0)-1)&amp;CHAR(10)&amp;INDEX(总课程表0!$A:$A,MATCH($A34,总课程表0!AC:AC,0)-1),"")</f>
        <v>数学
七9</v>
      </c>
      <c r="AD34" s="51" t="str">
        <f>IFERROR(INDEX(总课程表0!AD:AD,MATCH($A34,总课程表0!AD:AD,0)-1)&amp;CHAR(10)&amp;INDEX(总课程表0!$A:$A,MATCH($A34,总课程表0!AD:AD,0)-1),"")</f>
        <v/>
      </c>
      <c r="AE34" s="49" t="str">
        <f>IFERROR(INDEX(总课程表0!AE:AE,MATCH($A34,总课程表0!AE:AE,0)-1)&amp;CHAR(10)&amp;INDEX(总课程表0!$A:$A,MATCH($A34,总课程表0!AE:AE,0)-1),"")</f>
        <v/>
      </c>
      <c r="AF34" s="49" t="str">
        <f>IFERROR(INDEX(总课程表0!AF:AF,MATCH($A34,总课程表0!AF:AF,0)-1)&amp;CHAR(10)&amp;INDEX(总课程表0!$A:$A,MATCH($A34,总课程表0!AF:AF,0)-1),"")</f>
        <v/>
      </c>
      <c r="AG34" s="54" t="str">
        <f>IFERROR(INDEX(总课程表0!AG:AG,MATCH($A34,总课程表0!AG:AG,0)-1)&amp;CHAR(10)&amp;INDEX(总课程表0!$A:$A,MATCH($A34,总课程表0!AG:AG,0)-1),"")</f>
        <v/>
      </c>
      <c r="AH34" s="51" t="str">
        <f ca="1">IFERROR(INDEX(总课程表0!AH:AH,MATCH($A34,总课程表0!AH:AH,0)-1)&amp;CHAR(10)&amp;INDEX(总课程表0!$A:$A,MATCH($A34,总课程表0!AH:AH,0)-1),"")</f>
        <v>数学
七10</v>
      </c>
      <c r="AI34" s="49" t="str">
        <f>IFERROR(INDEX(总课程表0!AI:AI,MATCH($A34,总课程表0!AI:AI,0)-1)&amp;CHAR(10)&amp;INDEX(总课程表0!$A:$A,MATCH($A34,总课程表0!AI:AI,0)-1),"")</f>
        <v>数学
七9</v>
      </c>
      <c r="AJ34" s="49" t="str">
        <f>IFERROR(INDEX(总课程表0!AJ:AJ,MATCH($A34,总课程表0!AJ:AJ,0)-1)&amp;CHAR(10)&amp;INDEX(总课程表0!$A:$A,MATCH($A34,总课程表0!AJ:AJ,0)-1),"")</f>
        <v/>
      </c>
      <c r="AK34" s="50" t="str">
        <f>IFERROR(INDEX(总课程表0!AK:AK,MATCH($A34,总课程表0!AK:AK,0)-1)&amp;CHAR(10)&amp;INDEX(总课程表0!$A:$A,MATCH($A34,总课程表0!AK:AK,0)-1),"")</f>
        <v/>
      </c>
      <c r="AL34" s="51" t="str">
        <f>IFERROR(INDEX(总课程表0!AL:AL,MATCH($A34,总课程表0!AL:AL,0)-1)&amp;CHAR(10)&amp;INDEX(总课程表0!$A:$A,MATCH($A34,总课程表0!AL:AL,0)-1),"")</f>
        <v/>
      </c>
      <c r="AM34" s="49" t="str">
        <f>IFERROR(INDEX(总课程表0!AM:AM,MATCH($A34,总课程表0!AM:AM,0)-1)&amp;CHAR(10)&amp;INDEX(总课程表0!$A:$A,MATCH($A34,总课程表0!AM:AM,0)-1),"")</f>
        <v>综实
七10</v>
      </c>
      <c r="AN34" s="49" t="str">
        <f>IFERROR(INDEX(总课程表0!AN:AN,MATCH($A34,总课程表0!AN:AN,0)-1)&amp;CHAR(10)&amp;INDEX(总课程表0!$A:$A,MATCH($A34,总课程表0!AN:AN,0)-1),"")</f>
        <v/>
      </c>
      <c r="AO34" s="54" t="str">
        <f>IFERROR(INDEX(总课程表0!AO:AO,MATCH($A34,总课程表0!AO:AO,0)-1)&amp;CHAR(10)&amp;INDEX(总课程表0!$A:$A,MATCH($A34,总课程表0!AO:AO,0)-1),"")</f>
        <v/>
      </c>
      <c r="AR34" s="56"/>
      <c r="AS34" s="56"/>
      <c r="AT34" s="56"/>
      <c r="AU34" s="56"/>
      <c r="AV34" s="56"/>
    </row>
    <row r="35" spans="1:48" ht="22.6" customHeight="1" x14ac:dyDescent="0.15">
      <c r="A35" s="20" t="str">
        <f>教师安排!AI33</f>
        <v>蒋瑞琴</v>
      </c>
      <c r="B35" s="48" t="str">
        <f ca="1">IFERROR(INDEX(总课程表0!B:B,MATCH($A35,总课程表0!B:B,0)-1)&amp;CHAR(10)&amp;INDEX(总课程表0!$A:$A,MATCH($A35,总课程表0!B:B,0)-1),"")</f>
        <v/>
      </c>
      <c r="C35" s="49" t="str">
        <f>IFERROR(INDEX(总课程表0!C:C,MATCH($A35,总课程表0!C:C,0)-1)&amp;CHAR(10)&amp;INDEX(总课程表0!$A:$A,MATCH($A35,总课程表0!C:C,0)-1),"")</f>
        <v/>
      </c>
      <c r="D35" s="49" t="str">
        <f>IFERROR(INDEX(总课程表0!D:D,MATCH($A35,总课程表0!D:D,0)-1)&amp;CHAR(10)&amp;INDEX(总课程表0!$A:$A,MATCH($A35,总课程表0!D:D,0)-1),"")</f>
        <v/>
      </c>
      <c r="E35" s="50" t="str">
        <f>IFERROR(INDEX(总课程表0!E:E,MATCH($A35,总课程表0!E:E,0)-1)&amp;CHAR(10)&amp;INDEX(总课程表0!$A:$A,MATCH($A35,总课程表0!E:E,0)-1),"")</f>
        <v/>
      </c>
      <c r="F35" s="51" t="str">
        <f>IFERROR(INDEX(总课程表0!F:F,MATCH($A35,总课程表0!F:F,0)-1)&amp;CHAR(10)&amp;INDEX(总课程表0!$A:$A,MATCH($A35,总课程表0!F:F,0)-1),"")</f>
        <v/>
      </c>
      <c r="G35" s="49" t="str">
        <f>IFERROR(INDEX(总课程表0!G:G,MATCH($A35,总课程表0!G:G,0)-1)&amp;CHAR(10)&amp;INDEX(总课程表0!$A:$A,MATCH($A35,总课程表0!G:G,0)-1),"")</f>
        <v>生物
七8</v>
      </c>
      <c r="H35" s="49" t="str">
        <f>IFERROR(INDEX(总课程表0!H:H,MATCH($A35,总课程表0!H:H,0)-1)&amp;CHAR(10)&amp;INDEX(总课程表0!$A:$A,MATCH($A35,总课程表0!H:H,0)-1),"")</f>
        <v/>
      </c>
      <c r="I35" s="54" t="str">
        <f>IFERROR(INDEX(总课程表0!I:I,MATCH($A35,总课程表0!I:I,0)-1)&amp;CHAR(10)&amp;INDEX(总课程表0!$A:$A,MATCH($A35,总课程表0!I:I,0)-1),"")</f>
        <v>心理
八4</v>
      </c>
      <c r="J35" s="51" t="str">
        <f ca="1">IFERROR(INDEX(总课程表0!J:J,MATCH($A35,总课程表0!J:J,0)-1)&amp;CHAR(10)&amp;INDEX(总课程表0!$A:$A,MATCH($A35,总课程表0!J:J,0)-1),"")</f>
        <v/>
      </c>
      <c r="K35" s="49" t="str">
        <f>IFERROR(INDEX(总课程表0!K:K,MATCH($A35,总课程表0!K:K,0)-1)&amp;CHAR(10)&amp;INDEX(总课程表0!$A:$A,MATCH($A35,总课程表0!K:K,0)-1),"")</f>
        <v/>
      </c>
      <c r="L35" s="49" t="str">
        <f>IFERROR(INDEX(总课程表0!L:L,MATCH($A35,总课程表0!L:L,0)-1)&amp;CHAR(10)&amp;INDEX(总课程表0!$A:$A,MATCH($A35,总课程表0!L:L,0)-1),"")</f>
        <v>健康
七7</v>
      </c>
      <c r="M35" s="50" t="str">
        <f>IFERROR(INDEX(总课程表0!M:M,MATCH($A35,总课程表0!M:M,0)-1)&amp;CHAR(10)&amp;INDEX(总课程表0!$A:$A,MATCH($A35,总课程表0!M:M,0)-1),"")</f>
        <v/>
      </c>
      <c r="N35" s="51" t="str">
        <f>IFERROR(INDEX(总课程表0!N:N,MATCH($A35,总课程表0!N:N,0)-1)&amp;CHAR(10)&amp;INDEX(总课程表0!$A:$A,MATCH($A35,总课程表0!N:N,0)-1),"")</f>
        <v/>
      </c>
      <c r="O35" s="49" t="str">
        <f>IFERROR(INDEX(总课程表0!O:O,MATCH($A35,总课程表0!O:O,0)-1)&amp;CHAR(10)&amp;INDEX(总课程表0!$A:$A,MATCH($A35,总课程表0!O:O,0)-1),"")</f>
        <v/>
      </c>
      <c r="P35" s="49" t="str">
        <f>IFERROR(INDEX(总课程表0!P:P,MATCH($A35,总课程表0!P:P,0)-1)&amp;CHAR(10)&amp;INDEX(总课程表0!$A:$A,MATCH($A35,总课程表0!P:P,0)-1),"")</f>
        <v>健康
七10</v>
      </c>
      <c r="Q35" s="54" t="str">
        <f>IFERROR(INDEX(总课程表0!Q:Q,MATCH($A35,总课程表0!Q:Q,0)-1)&amp;CHAR(10)&amp;INDEX(总课程表0!$A:$A,MATCH($A35,总课程表0!Q:Q,0)-1),"")</f>
        <v>心理
八1</v>
      </c>
      <c r="R35" s="51" t="str">
        <f ca="1">IFERROR(INDEX(总课程表0!R:R,MATCH($A35,总课程表0!R:R,0)-1)&amp;CHAR(10)&amp;INDEX(总课程表0!$A:$A,MATCH($A35,总课程表0!R:R,0)-1),"")</f>
        <v/>
      </c>
      <c r="S35" s="49" t="str">
        <f>IFERROR(INDEX(总课程表0!S:S,MATCH($A35,总课程表0!S:S,0)-1)&amp;CHAR(10)&amp;INDEX(总课程表0!$A:$A,MATCH($A35,总课程表0!S:S,0)-1),"")</f>
        <v/>
      </c>
      <c r="T35" s="49" t="str">
        <f>IFERROR(INDEX(总课程表0!T:T,MATCH($A35,总课程表0!T:T,0)-1)&amp;CHAR(10)&amp;INDEX(总课程表0!$A:$A,MATCH($A35,总课程表0!T:T,0)-1),"")</f>
        <v/>
      </c>
      <c r="U35" s="50" t="str">
        <f>IFERROR(INDEX(总课程表0!U:U,MATCH($A35,总课程表0!U:U,0)-1)&amp;CHAR(10)&amp;INDEX(总课程表0!$A:$A,MATCH($A35,总课程表0!U:U,0)-1),"")</f>
        <v>生物
七8</v>
      </c>
      <c r="V35" s="51" t="str">
        <f>IFERROR(INDEX(总课程表0!V:V,MATCH($A35,总课程表0!V:V,0)-1)&amp;CHAR(10)&amp;INDEX(总课程表0!$A:$A,MATCH($A35,总课程表0!V:V,0)-1),"")</f>
        <v/>
      </c>
      <c r="W35" s="49" t="str">
        <f>IFERROR(INDEX(总课程表0!W:W,MATCH($A35,总课程表0!W:W,0)-1)&amp;CHAR(10)&amp;INDEX(总课程表0!$A:$A,MATCH($A35,总课程表0!W:W,0)-1),"")</f>
        <v/>
      </c>
      <c r="X35" s="49" t="str">
        <f t="array" ref="X35">IFERROR(IF(OR(A35=走班课),"选修",INDEX(总课程表0!X:X,MATCH($A35,总课程表0!X:X,0)-1)&amp;CHAR(10)&amp;INDEX(总课程表0!$A:$A,MATCH($A35,总课程表0!X:X,0)-1)),"")</f>
        <v/>
      </c>
      <c r="Y35" s="54" t="str">
        <f>IFERROR(INDEX(总课程表0!Y:Y,MATCH($A35,总课程表0!Y:Y,0)-1)&amp;CHAR(10)&amp;INDEX(总课程表0!$A:$A,MATCH($A35,总课程表0!Y:Y,0)-1),"")</f>
        <v>心理
八3</v>
      </c>
      <c r="Z35" s="51" t="str">
        <f ca="1">IFERROR(INDEX(总课程表0!Z:Z,MATCH($A35,总课程表0!Z:Z,0)-1)&amp;CHAR(10)&amp;INDEX(总课程表0!$A:$A,MATCH($A35,总课程表0!Z:Z,0)-1),"")</f>
        <v/>
      </c>
      <c r="AA35" s="49" t="str">
        <f>IFERROR(INDEX(总课程表0!AA:AA,MATCH($A35,总课程表0!AA:AA,0)-1)&amp;CHAR(10)&amp;INDEX(总课程表0!$A:$A,MATCH($A35,总课程表0!AA:AA,0)-1),"")</f>
        <v/>
      </c>
      <c r="AB35" s="49" t="str">
        <f>IFERROR(INDEX(总课程表0!AB:AB,MATCH($A35,总课程表0!AB:AB,0)-1)&amp;CHAR(10)&amp;INDEX(总课程表0!$A:$A,MATCH($A35,总课程表0!AB:AB,0)-1),"")</f>
        <v>健康
七1</v>
      </c>
      <c r="AC35" s="50" t="str">
        <f>IFERROR(INDEX(总课程表0!AC:AC,MATCH($A35,总课程表0!AC:AC,0)-1)&amp;CHAR(10)&amp;INDEX(总课程表0!$A:$A,MATCH($A35,总课程表0!AC:AC,0)-1),"")</f>
        <v/>
      </c>
      <c r="AD35" s="51" t="str">
        <f>IFERROR(INDEX(总课程表0!AD:AD,MATCH($A35,总课程表0!AD:AD,0)-1)&amp;CHAR(10)&amp;INDEX(总课程表0!$A:$A,MATCH($A35,总课程表0!AD:AD,0)-1),"")</f>
        <v>健康
七9</v>
      </c>
      <c r="AE35" s="49" t="str">
        <f>IFERROR(INDEX(总课程表0!AE:AE,MATCH($A35,总课程表0!AE:AE,0)-1)&amp;CHAR(10)&amp;INDEX(总课程表0!$A:$A,MATCH($A35,总课程表0!AE:AE,0)-1),"")</f>
        <v>心理
八2</v>
      </c>
      <c r="AF35" s="49" t="str">
        <f>IFERROR(INDEX(总课程表0!AF:AF,MATCH($A35,总课程表0!AF:AF,0)-1)&amp;CHAR(10)&amp;INDEX(总课程表0!$A:$A,MATCH($A35,总课程表0!AF:AF,0)-1),"")</f>
        <v/>
      </c>
      <c r="AG35" s="54" t="str">
        <f>IFERROR(INDEX(总课程表0!AG:AG,MATCH($A35,总课程表0!AG:AG,0)-1)&amp;CHAR(10)&amp;INDEX(总课程表0!$A:$A,MATCH($A35,总课程表0!AG:AG,0)-1),"")</f>
        <v/>
      </c>
      <c r="AH35" s="51" t="str">
        <f ca="1">IFERROR(INDEX(总课程表0!AH:AH,MATCH($A35,总课程表0!AH:AH,0)-1)&amp;CHAR(10)&amp;INDEX(总课程表0!$A:$A,MATCH($A35,总课程表0!AH:AH,0)-1),"")</f>
        <v/>
      </c>
      <c r="AI35" s="49" t="str">
        <f>IFERROR(INDEX(总课程表0!AI:AI,MATCH($A35,总课程表0!AI:AI,0)-1)&amp;CHAR(10)&amp;INDEX(总课程表0!$A:$A,MATCH($A35,总课程表0!AI:AI,0)-1),"")</f>
        <v/>
      </c>
      <c r="AJ35" s="49" t="str">
        <f>IFERROR(INDEX(总课程表0!AJ:AJ,MATCH($A35,总课程表0!AJ:AJ,0)-1)&amp;CHAR(10)&amp;INDEX(总课程表0!$A:$A,MATCH($A35,总课程表0!AJ:AJ,0)-1),"")</f>
        <v/>
      </c>
      <c r="AK35" s="50" t="str">
        <f>IFERROR(INDEX(总课程表0!AK:AK,MATCH($A35,总课程表0!AK:AK,0)-1)&amp;CHAR(10)&amp;INDEX(总课程表0!$A:$A,MATCH($A35,总课程表0!AK:AK,0)-1),"")</f>
        <v/>
      </c>
      <c r="AL35" s="51" t="str">
        <f>IFERROR(INDEX(总课程表0!AL:AL,MATCH($A35,总课程表0!AL:AL,0)-1)&amp;CHAR(10)&amp;INDEX(总课程表0!$A:$A,MATCH($A35,总课程表0!AL:AL,0)-1),"")</f>
        <v>生物
七8</v>
      </c>
      <c r="AM35" s="49" t="str">
        <f>IFERROR(INDEX(总课程表0!AM:AM,MATCH($A35,总课程表0!AM:AM,0)-1)&amp;CHAR(10)&amp;INDEX(总课程表0!$A:$A,MATCH($A35,总课程表0!AM:AM,0)-1),"")</f>
        <v/>
      </c>
      <c r="AN35" s="49" t="str">
        <f>IFERROR(INDEX(总课程表0!AN:AN,MATCH($A35,总课程表0!AN:AN,0)-1)&amp;CHAR(10)&amp;INDEX(总课程表0!$A:$A,MATCH($A35,总课程表0!AN:AN,0)-1),"")</f>
        <v/>
      </c>
      <c r="AO35" s="54" t="str">
        <f>IFERROR(INDEX(总课程表0!AO:AO,MATCH($A35,总课程表0!AO:AO,0)-1)&amp;CHAR(10)&amp;INDEX(总课程表0!$A:$A,MATCH($A35,总课程表0!AO:AO,0)-1),"")</f>
        <v>心理
八5</v>
      </c>
      <c r="AR35" s="56"/>
      <c r="AS35" s="56"/>
      <c r="AT35" s="56"/>
      <c r="AU35" s="56"/>
      <c r="AV35" s="56"/>
    </row>
    <row r="36" spans="1:48" ht="22.6" customHeight="1" x14ac:dyDescent="0.15">
      <c r="A36" s="20" t="str">
        <f>教师安排!AI34</f>
        <v>金菊</v>
      </c>
      <c r="B36" s="48" t="str">
        <f ca="1">IFERROR(INDEX(总课程表0!B:B,MATCH($A36,总课程表0!B:B,0)-1)&amp;CHAR(10)&amp;INDEX(总课程表0!$A:$A,MATCH($A36,总课程表0!B:B,0)-1),"")</f>
        <v/>
      </c>
      <c r="C36" s="49" t="str">
        <f>IFERROR(INDEX(总课程表0!C:C,MATCH($A36,总课程表0!C:C,0)-1)&amp;CHAR(10)&amp;INDEX(总课程表0!$A:$A,MATCH($A36,总课程表0!C:C,0)-1),"")</f>
        <v>数学
九1</v>
      </c>
      <c r="D36" s="49" t="str">
        <f>IFERROR(INDEX(总课程表0!D:D,MATCH($A36,总课程表0!D:D,0)-1)&amp;CHAR(10)&amp;INDEX(总课程表0!$A:$A,MATCH($A36,总课程表0!D:D,0)-1),"")</f>
        <v>数学
九2</v>
      </c>
      <c r="E36" s="50" t="str">
        <f>IFERROR(INDEX(总课程表0!E:E,MATCH($A36,总课程表0!E:E,0)-1)&amp;CHAR(10)&amp;INDEX(总课程表0!$A:$A,MATCH($A36,总课程表0!E:E,0)-1),"")</f>
        <v/>
      </c>
      <c r="F36" s="51" t="str">
        <f>IFERROR(INDEX(总课程表0!F:F,MATCH($A36,总课程表0!F:F,0)-1)&amp;CHAR(10)&amp;INDEX(总课程表0!$A:$A,MATCH($A36,总课程表0!F:F,0)-1),"")</f>
        <v/>
      </c>
      <c r="G36" s="49" t="str">
        <f>IFERROR(INDEX(总课程表0!G:G,MATCH($A36,总课程表0!G:G,0)-1)&amp;CHAR(10)&amp;INDEX(总课程表0!$A:$A,MATCH($A36,总课程表0!G:G,0)-1),"")</f>
        <v/>
      </c>
      <c r="H36" s="49" t="str">
        <f>IFERROR(INDEX(总课程表0!H:H,MATCH($A36,总课程表0!H:H,0)-1)&amp;CHAR(10)&amp;INDEX(总课程表0!$A:$A,MATCH($A36,总课程表0!H:H,0)-1),"")</f>
        <v/>
      </c>
      <c r="I36" s="54" t="str">
        <f>IFERROR(INDEX(总课程表0!I:I,MATCH($A36,总课程表0!I:I,0)-1)&amp;CHAR(10)&amp;INDEX(总课程表0!$A:$A,MATCH($A36,总课程表0!I:I,0)-1),"")</f>
        <v/>
      </c>
      <c r="J36" s="51" t="str">
        <f ca="1">IFERROR(INDEX(总课程表0!J:J,MATCH($A36,总课程表0!J:J,0)-1)&amp;CHAR(10)&amp;INDEX(总课程表0!$A:$A,MATCH($A36,总课程表0!J:J,0)-1),"")</f>
        <v/>
      </c>
      <c r="K36" s="49" t="str">
        <f>IFERROR(INDEX(总课程表0!K:K,MATCH($A36,总课程表0!K:K,0)-1)&amp;CHAR(10)&amp;INDEX(总课程表0!$A:$A,MATCH($A36,总课程表0!K:K,0)-1),"")</f>
        <v/>
      </c>
      <c r="L36" s="49" t="str">
        <f>IFERROR(INDEX(总课程表0!L:L,MATCH($A36,总课程表0!L:L,0)-1)&amp;CHAR(10)&amp;INDEX(总课程表0!$A:$A,MATCH($A36,总课程表0!L:L,0)-1),"")</f>
        <v>数学
九1</v>
      </c>
      <c r="M36" s="50" t="str">
        <f>IFERROR(INDEX(总课程表0!M:M,MATCH($A36,总课程表0!M:M,0)-1)&amp;CHAR(10)&amp;INDEX(总课程表0!$A:$A,MATCH($A36,总课程表0!M:M,0)-1),"")</f>
        <v>数学
九2</v>
      </c>
      <c r="N36" s="51" t="str">
        <f>IFERROR(INDEX(总课程表0!N:N,MATCH($A36,总课程表0!N:N,0)-1)&amp;CHAR(10)&amp;INDEX(总课程表0!$A:$A,MATCH($A36,总课程表0!N:N,0)-1),"")</f>
        <v/>
      </c>
      <c r="O36" s="49" t="str">
        <f>IFERROR(INDEX(总课程表0!O:O,MATCH($A36,总课程表0!O:O,0)-1)&amp;CHAR(10)&amp;INDEX(总课程表0!$A:$A,MATCH($A36,总课程表0!O:O,0)-1),"")</f>
        <v/>
      </c>
      <c r="P36" s="49" t="str">
        <f>IFERROR(INDEX(总课程表0!P:P,MATCH($A36,总课程表0!P:P,0)-1)&amp;CHAR(10)&amp;INDEX(总课程表0!$A:$A,MATCH($A36,总课程表0!P:P,0)-1),"")</f>
        <v/>
      </c>
      <c r="Q36" s="54" t="str">
        <f>IFERROR(INDEX(总课程表0!Q:Q,MATCH($A36,总课程表0!Q:Q,0)-1)&amp;CHAR(10)&amp;INDEX(总课程表0!$A:$A,MATCH($A36,总课程表0!Q:Q,0)-1),"")</f>
        <v/>
      </c>
      <c r="R36" s="51" t="str">
        <f ca="1">IFERROR(INDEX(总课程表0!R:R,MATCH($A36,总课程表0!R:R,0)-1)&amp;CHAR(10)&amp;INDEX(总课程表0!$A:$A,MATCH($A36,总课程表0!R:R,0)-1),"")</f>
        <v/>
      </c>
      <c r="S36" s="49" t="str">
        <f>IFERROR(INDEX(总课程表0!S:S,MATCH($A36,总课程表0!S:S,0)-1)&amp;CHAR(10)&amp;INDEX(总课程表0!$A:$A,MATCH($A36,总课程表0!S:S,0)-1),"")</f>
        <v>数学
九1</v>
      </c>
      <c r="T36" s="49" t="str">
        <f>IFERROR(INDEX(总课程表0!T:T,MATCH($A36,总课程表0!T:T,0)-1)&amp;CHAR(10)&amp;INDEX(总课程表0!$A:$A,MATCH($A36,总课程表0!T:T,0)-1),"")</f>
        <v>数学
九2</v>
      </c>
      <c r="U36" s="50" t="str">
        <f>IFERROR(INDEX(总课程表0!U:U,MATCH($A36,总课程表0!U:U,0)-1)&amp;CHAR(10)&amp;INDEX(总课程表0!$A:$A,MATCH($A36,总课程表0!U:U,0)-1),"")</f>
        <v/>
      </c>
      <c r="V36" s="51" t="str">
        <f>IFERROR(INDEX(总课程表0!V:V,MATCH($A36,总课程表0!V:V,0)-1)&amp;CHAR(10)&amp;INDEX(总课程表0!$A:$A,MATCH($A36,总课程表0!V:V,0)-1),"")</f>
        <v/>
      </c>
      <c r="W36" s="49" t="str">
        <f>IFERROR(INDEX(总课程表0!W:W,MATCH($A36,总课程表0!W:W,0)-1)&amp;CHAR(10)&amp;INDEX(总课程表0!$A:$A,MATCH($A36,总课程表0!W:W,0)-1),"")</f>
        <v/>
      </c>
      <c r="X36" s="49" t="str">
        <f t="array" ref="X36">IFERROR(IF(OR(A36=走班课),"选修",INDEX(总课程表0!X:X,MATCH($A36,总课程表0!X:X,0)-1)&amp;CHAR(10)&amp;INDEX(总课程表0!$A:$A,MATCH($A36,总课程表0!X:X,0)-1)),"")</f>
        <v/>
      </c>
      <c r="Y36" s="54" t="str">
        <f>IFERROR(INDEX(总课程表0!Y:Y,MATCH($A36,总课程表0!Y:Y,0)-1)&amp;CHAR(10)&amp;INDEX(总课程表0!$A:$A,MATCH($A36,总课程表0!Y:Y,0)-1),"")</f>
        <v/>
      </c>
      <c r="Z36" s="51" t="str">
        <f ca="1">IFERROR(INDEX(总课程表0!Z:Z,MATCH($A36,总课程表0!Z:Z,0)-1)&amp;CHAR(10)&amp;INDEX(总课程表0!$A:$A,MATCH($A36,总课程表0!Z:Z,0)-1),"")</f>
        <v>数学
九2</v>
      </c>
      <c r="AA36" s="49" t="str">
        <f>IFERROR(INDEX(总课程表0!AA:AA,MATCH($A36,总课程表0!AA:AA,0)-1)&amp;CHAR(10)&amp;INDEX(总课程表0!$A:$A,MATCH($A36,总课程表0!AA:AA,0)-1),"")</f>
        <v/>
      </c>
      <c r="AB36" s="49" t="str">
        <f>IFERROR(INDEX(总课程表0!AB:AB,MATCH($A36,总课程表0!AB:AB,0)-1)&amp;CHAR(10)&amp;INDEX(总课程表0!$A:$A,MATCH($A36,总课程表0!AB:AB,0)-1),"")</f>
        <v/>
      </c>
      <c r="AC36" s="50" t="str">
        <f>IFERROR(INDEX(总课程表0!AC:AC,MATCH($A36,总课程表0!AC:AC,0)-1)&amp;CHAR(10)&amp;INDEX(总课程表0!$A:$A,MATCH($A36,总课程表0!AC:AC,0)-1),"")</f>
        <v>数学
九1</v>
      </c>
      <c r="AD36" s="51" t="str">
        <f>IFERROR(INDEX(总课程表0!AD:AD,MATCH($A36,总课程表0!AD:AD,0)-1)&amp;CHAR(10)&amp;INDEX(总课程表0!$A:$A,MATCH($A36,总课程表0!AD:AD,0)-1),"")</f>
        <v/>
      </c>
      <c r="AE36" s="49" t="str">
        <f>IFERROR(INDEX(总课程表0!AE:AE,MATCH($A36,总课程表0!AE:AE,0)-1)&amp;CHAR(10)&amp;INDEX(总课程表0!$A:$A,MATCH($A36,总课程表0!AE:AE,0)-1),"")</f>
        <v/>
      </c>
      <c r="AF36" s="49" t="str">
        <f>IFERROR(INDEX(总课程表0!AF:AF,MATCH($A36,总课程表0!AF:AF,0)-1)&amp;CHAR(10)&amp;INDEX(总课程表0!$A:$A,MATCH($A36,总课程表0!AF:AF,0)-1),"")</f>
        <v/>
      </c>
      <c r="AG36" s="54" t="str">
        <f>IFERROR(INDEX(总课程表0!AG:AG,MATCH($A36,总课程表0!AG:AG,0)-1)&amp;CHAR(10)&amp;INDEX(总课程表0!$A:$A,MATCH($A36,总课程表0!AG:AG,0)-1),"")</f>
        <v/>
      </c>
      <c r="AH36" s="51" t="str">
        <f ca="1">IFERROR(INDEX(总课程表0!AH:AH,MATCH($A36,总课程表0!AH:AH,0)-1)&amp;CHAR(10)&amp;INDEX(总课程表0!$A:$A,MATCH($A36,总课程表0!AH:AH,0)-1),"")</f>
        <v>数学
九2</v>
      </c>
      <c r="AI36" s="49" t="str">
        <f>IFERROR(INDEX(总课程表0!AI:AI,MATCH($A36,总课程表0!AI:AI,0)-1)&amp;CHAR(10)&amp;INDEX(总课程表0!$A:$A,MATCH($A36,总课程表0!AI:AI,0)-1),"")</f>
        <v/>
      </c>
      <c r="AJ36" s="49" t="str">
        <f>IFERROR(INDEX(总课程表0!AJ:AJ,MATCH($A36,总课程表0!AJ:AJ,0)-1)&amp;CHAR(10)&amp;INDEX(总课程表0!$A:$A,MATCH($A36,总课程表0!AJ:AJ,0)-1),"")</f>
        <v>数学
九1</v>
      </c>
      <c r="AK36" s="50" t="str">
        <f>IFERROR(INDEX(总课程表0!AK:AK,MATCH($A36,总课程表0!AK:AK,0)-1)&amp;CHAR(10)&amp;INDEX(总课程表0!$A:$A,MATCH($A36,总课程表0!AK:AK,0)-1),"")</f>
        <v/>
      </c>
      <c r="AL36" s="51" t="str">
        <f>IFERROR(INDEX(总课程表0!AL:AL,MATCH($A36,总课程表0!AL:AL,0)-1)&amp;CHAR(10)&amp;INDEX(总课程表0!$A:$A,MATCH($A36,总课程表0!AL:AL,0)-1),"")</f>
        <v/>
      </c>
      <c r="AM36" s="49" t="str">
        <f>IFERROR(INDEX(总课程表0!AM:AM,MATCH($A36,总课程表0!AM:AM,0)-1)&amp;CHAR(10)&amp;INDEX(总课程表0!$A:$A,MATCH($A36,总课程表0!AM:AM,0)-1),"")</f>
        <v/>
      </c>
      <c r="AN36" s="49" t="str">
        <f>IFERROR(INDEX(总课程表0!AN:AN,MATCH($A36,总课程表0!AN:AN,0)-1)&amp;CHAR(10)&amp;INDEX(总课程表0!$A:$A,MATCH($A36,总课程表0!AN:AN,0)-1),"")</f>
        <v/>
      </c>
      <c r="AO36" s="54" t="str">
        <f>IFERROR(INDEX(总课程表0!AO:AO,MATCH($A36,总课程表0!AO:AO,0)-1)&amp;CHAR(10)&amp;INDEX(总课程表0!$A:$A,MATCH($A36,总课程表0!AO:AO,0)-1),"")</f>
        <v/>
      </c>
      <c r="AR36" s="56"/>
      <c r="AS36" s="56"/>
      <c r="AT36" s="56"/>
      <c r="AU36" s="56"/>
      <c r="AV36" s="56"/>
    </row>
    <row r="37" spans="1:48" ht="22.6" customHeight="1" x14ac:dyDescent="0.15">
      <c r="A37" s="20" t="str">
        <f>教师安排!AI35</f>
        <v>金薇</v>
      </c>
      <c r="B37" s="48" t="str">
        <f ca="1">IFERROR(INDEX(总课程表0!B:B,MATCH($A37,总课程表0!B:B,0)-1)&amp;CHAR(10)&amp;INDEX(总课程表0!$A:$A,MATCH($A37,总课程表0!B:B,0)-1),"")</f>
        <v>地校1
九8</v>
      </c>
      <c r="C37" s="49" t="str">
        <f>IFERROR(INDEX(总课程表0!C:C,MATCH($A37,总课程表0!C:C,0)-1)&amp;CHAR(10)&amp;INDEX(总课程表0!$A:$A,MATCH($A37,总课程表0!C:C,0)-1),"")</f>
        <v/>
      </c>
      <c r="D37" s="49" t="str">
        <f>IFERROR(INDEX(总课程表0!D:D,MATCH($A37,总课程表0!D:D,0)-1)&amp;CHAR(10)&amp;INDEX(总课程表0!$A:$A,MATCH($A37,总课程表0!D:D,0)-1),"")</f>
        <v/>
      </c>
      <c r="E37" s="50" t="str">
        <f>IFERROR(INDEX(总课程表0!E:E,MATCH($A37,总课程表0!E:E,0)-1)&amp;CHAR(10)&amp;INDEX(总课程表0!$A:$A,MATCH($A37,总课程表0!E:E,0)-1),"")</f>
        <v/>
      </c>
      <c r="F37" s="51" t="str">
        <f>IFERROR(INDEX(总课程表0!F:F,MATCH($A37,总课程表0!F:F,0)-1)&amp;CHAR(10)&amp;INDEX(总课程表0!$A:$A,MATCH($A37,总课程表0!F:F,0)-1),"")</f>
        <v/>
      </c>
      <c r="G37" s="49" t="str">
        <f>IFERROR(INDEX(总课程表0!G:G,MATCH($A37,总课程表0!G:G,0)-1)&amp;CHAR(10)&amp;INDEX(总课程表0!$A:$A,MATCH($A37,总课程表0!G:G,0)-1),"")</f>
        <v/>
      </c>
      <c r="H37" s="49" t="str">
        <f>IFERROR(INDEX(总课程表0!H:H,MATCH($A37,总课程表0!H:H,0)-1)&amp;CHAR(10)&amp;INDEX(总课程表0!$A:$A,MATCH($A37,总课程表0!H:H,0)-1),"")</f>
        <v>外语
九10</v>
      </c>
      <c r="I37" s="54" t="str">
        <f>IFERROR(INDEX(总课程表0!I:I,MATCH($A37,总课程表0!I:I,0)-1)&amp;CHAR(10)&amp;INDEX(总课程表0!$A:$A,MATCH($A37,总课程表0!I:I,0)-1),"")</f>
        <v/>
      </c>
      <c r="J37" s="51" t="str">
        <f ca="1">IFERROR(INDEX(总课程表0!J:J,MATCH($A37,总课程表0!J:J,0)-1)&amp;CHAR(10)&amp;INDEX(总课程表0!$A:$A,MATCH($A37,总课程表0!J:J,0)-1),"")</f>
        <v/>
      </c>
      <c r="K37" s="49" t="str">
        <f>IFERROR(INDEX(总课程表0!K:K,MATCH($A37,总课程表0!K:K,0)-1)&amp;CHAR(10)&amp;INDEX(总课程表0!$A:$A,MATCH($A37,总课程表0!K:K,0)-1),"")</f>
        <v/>
      </c>
      <c r="L37" s="49" t="str">
        <f>IFERROR(INDEX(总课程表0!L:L,MATCH($A37,总课程表0!L:L,0)-1)&amp;CHAR(10)&amp;INDEX(总课程表0!$A:$A,MATCH($A37,总课程表0!L:L,0)-1),"")</f>
        <v>外语
九8</v>
      </c>
      <c r="M37" s="50" t="str">
        <f>IFERROR(INDEX(总课程表0!M:M,MATCH($A37,总课程表0!M:M,0)-1)&amp;CHAR(10)&amp;INDEX(总课程表0!$A:$A,MATCH($A37,总课程表0!M:M,0)-1),"")</f>
        <v/>
      </c>
      <c r="N37" s="51" t="str">
        <f>IFERROR(INDEX(总课程表0!N:N,MATCH($A37,总课程表0!N:N,0)-1)&amp;CHAR(10)&amp;INDEX(总课程表0!$A:$A,MATCH($A37,总课程表0!N:N,0)-1),"")</f>
        <v/>
      </c>
      <c r="O37" s="49" t="str">
        <f>IFERROR(INDEX(总课程表0!O:O,MATCH($A37,总课程表0!O:O,0)-1)&amp;CHAR(10)&amp;INDEX(总课程表0!$A:$A,MATCH($A37,总课程表0!O:O,0)-1),"")</f>
        <v>外语
九10</v>
      </c>
      <c r="P37" s="49" t="str">
        <f>IFERROR(INDEX(总课程表0!P:P,MATCH($A37,总课程表0!P:P,0)-1)&amp;CHAR(10)&amp;INDEX(总课程表0!$A:$A,MATCH($A37,总课程表0!P:P,0)-1),"")</f>
        <v/>
      </c>
      <c r="Q37" s="54" t="str">
        <f>IFERROR(INDEX(总课程表0!Q:Q,MATCH($A37,总课程表0!Q:Q,0)-1)&amp;CHAR(10)&amp;INDEX(总课程表0!$A:$A,MATCH($A37,总课程表0!Q:Q,0)-1),"")</f>
        <v/>
      </c>
      <c r="R37" s="51" t="str">
        <f ca="1">IFERROR(INDEX(总课程表0!R:R,MATCH($A37,总课程表0!R:R,0)-1)&amp;CHAR(10)&amp;INDEX(总课程表0!$A:$A,MATCH($A37,总课程表0!R:R,0)-1),"")</f>
        <v>外语
九10</v>
      </c>
      <c r="S37" s="49" t="str">
        <f>IFERROR(INDEX(总课程表0!S:S,MATCH($A37,总课程表0!S:S,0)-1)&amp;CHAR(10)&amp;INDEX(总课程表0!$A:$A,MATCH($A37,总课程表0!S:S,0)-1),"")</f>
        <v/>
      </c>
      <c r="T37" s="49" t="str">
        <f>IFERROR(INDEX(总课程表0!T:T,MATCH($A37,总课程表0!T:T,0)-1)&amp;CHAR(10)&amp;INDEX(总课程表0!$A:$A,MATCH($A37,总课程表0!T:T,0)-1),"")</f>
        <v/>
      </c>
      <c r="U37" s="50" t="str">
        <f>IFERROR(INDEX(总课程表0!U:U,MATCH($A37,总课程表0!U:U,0)-1)&amp;CHAR(10)&amp;INDEX(总课程表0!$A:$A,MATCH($A37,总课程表0!U:U,0)-1),"")</f>
        <v/>
      </c>
      <c r="V37" s="51" t="str">
        <f>IFERROR(INDEX(总课程表0!V:V,MATCH($A37,总课程表0!V:V,0)-1)&amp;CHAR(10)&amp;INDEX(总课程表0!$A:$A,MATCH($A37,总课程表0!V:V,0)-1),"")</f>
        <v/>
      </c>
      <c r="W37" s="49" t="str">
        <f>IFERROR(INDEX(总课程表0!W:W,MATCH($A37,总课程表0!W:W,0)-1)&amp;CHAR(10)&amp;INDEX(总课程表0!$A:$A,MATCH($A37,总课程表0!W:W,0)-1),"")</f>
        <v/>
      </c>
      <c r="X37" s="49" t="str">
        <f t="array" ref="X37">IFERROR(IF(OR(A37=走班课),"选修",INDEX(总课程表0!X:X,MATCH($A37,总课程表0!X:X,0)-1)&amp;CHAR(10)&amp;INDEX(总课程表0!$A:$A,MATCH($A37,总课程表0!X:X,0)-1)),"")</f>
        <v>外语
九8</v>
      </c>
      <c r="Y37" s="54" t="str">
        <f>IFERROR(INDEX(总课程表0!Y:Y,MATCH($A37,总课程表0!Y:Y,0)-1)&amp;CHAR(10)&amp;INDEX(总课程表0!$A:$A,MATCH($A37,总课程表0!Y:Y,0)-1),"")</f>
        <v/>
      </c>
      <c r="Z37" s="51" t="str">
        <f ca="1">IFERROR(INDEX(总课程表0!Z:Z,MATCH($A37,总课程表0!Z:Z,0)-1)&amp;CHAR(10)&amp;INDEX(总课程表0!$A:$A,MATCH($A37,总课程表0!Z:Z,0)-1),"")</f>
        <v/>
      </c>
      <c r="AA37" s="49" t="str">
        <f>IFERROR(INDEX(总课程表0!AA:AA,MATCH($A37,总课程表0!AA:AA,0)-1)&amp;CHAR(10)&amp;INDEX(总课程表0!$A:$A,MATCH($A37,总课程表0!AA:AA,0)-1),"")</f>
        <v>外语
九10</v>
      </c>
      <c r="AB37" s="49" t="str">
        <f>IFERROR(INDEX(总课程表0!AB:AB,MATCH($A37,总课程表0!AB:AB,0)-1)&amp;CHAR(10)&amp;INDEX(总课程表0!$A:$A,MATCH($A37,总课程表0!AB:AB,0)-1),"")</f>
        <v/>
      </c>
      <c r="AC37" s="50" t="str">
        <f>IFERROR(INDEX(总课程表0!AC:AC,MATCH($A37,总课程表0!AC:AC,0)-1)&amp;CHAR(10)&amp;INDEX(总课程表0!$A:$A,MATCH($A37,总课程表0!AC:AC,0)-1),"")</f>
        <v/>
      </c>
      <c r="AD37" s="51" t="str">
        <f>IFERROR(INDEX(总课程表0!AD:AD,MATCH($A37,总课程表0!AD:AD,0)-1)&amp;CHAR(10)&amp;INDEX(总课程表0!$A:$A,MATCH($A37,总课程表0!AD:AD,0)-1),"")</f>
        <v/>
      </c>
      <c r="AE37" s="49" t="str">
        <f>IFERROR(INDEX(总课程表0!AE:AE,MATCH($A37,总课程表0!AE:AE,0)-1)&amp;CHAR(10)&amp;INDEX(总课程表0!$A:$A,MATCH($A37,总课程表0!AE:AE,0)-1),"")</f>
        <v/>
      </c>
      <c r="AF37" s="49" t="str">
        <f>IFERROR(INDEX(总课程表0!AF:AF,MATCH($A37,总课程表0!AF:AF,0)-1)&amp;CHAR(10)&amp;INDEX(总课程表0!$A:$A,MATCH($A37,总课程表0!AF:AF,0)-1),"")</f>
        <v>外语
九8</v>
      </c>
      <c r="AG37" s="54" t="str">
        <f>IFERROR(INDEX(总课程表0!AG:AG,MATCH($A37,总课程表0!AG:AG,0)-1)&amp;CHAR(10)&amp;INDEX(总课程表0!$A:$A,MATCH($A37,总课程表0!AG:AG,0)-1),"")</f>
        <v/>
      </c>
      <c r="AH37" s="51" t="str">
        <f ca="1">IFERROR(INDEX(总课程表0!AH:AH,MATCH($A37,总课程表0!AH:AH,0)-1)&amp;CHAR(10)&amp;INDEX(总课程表0!$A:$A,MATCH($A37,总课程表0!AH:AH,0)-1),"")</f>
        <v/>
      </c>
      <c r="AI37" s="49" t="str">
        <f>IFERROR(INDEX(总课程表0!AI:AI,MATCH($A37,总课程表0!AI:AI,0)-1)&amp;CHAR(10)&amp;INDEX(总课程表0!$A:$A,MATCH($A37,总课程表0!AI:AI,0)-1),"")</f>
        <v/>
      </c>
      <c r="AJ37" s="49" t="str">
        <f>IFERROR(INDEX(总课程表0!AJ:AJ,MATCH($A37,总课程表0!AJ:AJ,0)-1)&amp;CHAR(10)&amp;INDEX(总课程表0!$A:$A,MATCH($A37,总课程表0!AJ:AJ,0)-1),"")</f>
        <v>外语
九8</v>
      </c>
      <c r="AK37" s="50" t="str">
        <f>IFERROR(INDEX(总课程表0!AK:AK,MATCH($A37,总课程表0!AK:AK,0)-1)&amp;CHAR(10)&amp;INDEX(总课程表0!$A:$A,MATCH($A37,总课程表0!AK:AK,0)-1),"")</f>
        <v>地校1
九10</v>
      </c>
      <c r="AL37" s="51" t="str">
        <f>IFERROR(INDEX(总课程表0!AL:AL,MATCH($A37,总课程表0!AL:AL,0)-1)&amp;CHAR(10)&amp;INDEX(总课程表0!$A:$A,MATCH($A37,总课程表0!AL:AL,0)-1),"")</f>
        <v/>
      </c>
      <c r="AM37" s="49" t="str">
        <f>IFERROR(INDEX(总课程表0!AM:AM,MATCH($A37,总课程表0!AM:AM,0)-1)&amp;CHAR(10)&amp;INDEX(总课程表0!$A:$A,MATCH($A37,总课程表0!AM:AM,0)-1),"")</f>
        <v/>
      </c>
      <c r="AN37" s="49" t="str">
        <f>IFERROR(INDEX(总课程表0!AN:AN,MATCH($A37,总课程表0!AN:AN,0)-1)&amp;CHAR(10)&amp;INDEX(总课程表0!$A:$A,MATCH($A37,总课程表0!AN:AN,0)-1),"")</f>
        <v/>
      </c>
      <c r="AO37" s="54" t="str">
        <f>IFERROR(INDEX(总课程表0!AO:AO,MATCH($A37,总课程表0!AO:AO,0)-1)&amp;CHAR(10)&amp;INDEX(总课程表0!$A:$A,MATCH($A37,总课程表0!AO:AO,0)-1),"")</f>
        <v/>
      </c>
      <c r="AR37" s="56"/>
      <c r="AS37" s="56"/>
      <c r="AT37" s="56"/>
      <c r="AU37" s="56"/>
      <c r="AV37" s="56"/>
    </row>
    <row r="38" spans="1:48" ht="22.6" customHeight="1" x14ac:dyDescent="0.15">
      <c r="A38" s="20" t="str">
        <f>教师安排!AI36</f>
        <v>景建峰</v>
      </c>
      <c r="B38" s="48" t="str">
        <f ca="1">IFERROR(INDEX(总课程表0!B:B,MATCH($A38,总课程表0!B:B,0)-1)&amp;CHAR(10)&amp;INDEX(总课程表0!$A:$A,MATCH($A38,总课程表0!B:B,0)-1),"")</f>
        <v>数学
八9</v>
      </c>
      <c r="C38" s="49" t="str">
        <f>IFERROR(INDEX(总课程表0!C:C,MATCH($A38,总课程表0!C:C,0)-1)&amp;CHAR(10)&amp;INDEX(总课程表0!$A:$A,MATCH($A38,总课程表0!C:C,0)-1),"")</f>
        <v>数学
八3</v>
      </c>
      <c r="D38" s="49" t="str">
        <f>IFERROR(INDEX(总课程表0!D:D,MATCH($A38,总课程表0!D:D,0)-1)&amp;CHAR(10)&amp;INDEX(总课程表0!$A:$A,MATCH($A38,总课程表0!D:D,0)-1),"")</f>
        <v/>
      </c>
      <c r="E38" s="50" t="str">
        <f>IFERROR(INDEX(总课程表0!E:E,MATCH($A38,总课程表0!E:E,0)-1)&amp;CHAR(10)&amp;INDEX(总课程表0!$A:$A,MATCH($A38,总课程表0!E:E,0)-1),"")</f>
        <v/>
      </c>
      <c r="F38" s="51" t="str">
        <f>IFERROR(INDEX(总课程表0!F:F,MATCH($A38,总课程表0!F:F,0)-1)&amp;CHAR(10)&amp;INDEX(总课程表0!$A:$A,MATCH($A38,总课程表0!F:F,0)-1),"")</f>
        <v/>
      </c>
      <c r="G38" s="49" t="str">
        <f>IFERROR(INDEX(总课程表0!G:G,MATCH($A38,总课程表0!G:G,0)-1)&amp;CHAR(10)&amp;INDEX(总课程表0!$A:$A,MATCH($A38,总课程表0!G:G,0)-1),"")</f>
        <v/>
      </c>
      <c r="H38" s="49" t="str">
        <f>IFERROR(INDEX(总课程表0!H:H,MATCH($A38,总课程表0!H:H,0)-1)&amp;CHAR(10)&amp;INDEX(总课程表0!$A:$A,MATCH($A38,总课程表0!H:H,0)-1),"")</f>
        <v/>
      </c>
      <c r="I38" s="54" t="str">
        <f>IFERROR(INDEX(总课程表0!I:I,MATCH($A38,总课程表0!I:I,0)-1)&amp;CHAR(10)&amp;INDEX(总课程表0!$A:$A,MATCH($A38,总课程表0!I:I,0)-1),"")</f>
        <v/>
      </c>
      <c r="J38" s="51" t="str">
        <f ca="1">IFERROR(INDEX(总课程表0!J:J,MATCH($A38,总课程表0!J:J,0)-1)&amp;CHAR(10)&amp;INDEX(总课程表0!$A:$A,MATCH($A38,总课程表0!J:J,0)-1),"")</f>
        <v>数学
八9</v>
      </c>
      <c r="K38" s="49" t="str">
        <f>IFERROR(INDEX(总课程表0!K:K,MATCH($A38,总课程表0!K:K,0)-1)&amp;CHAR(10)&amp;INDEX(总课程表0!$A:$A,MATCH($A38,总课程表0!K:K,0)-1),"")</f>
        <v>数学
八3</v>
      </c>
      <c r="L38" s="49" t="str">
        <f>IFERROR(INDEX(总课程表0!L:L,MATCH($A38,总课程表0!L:L,0)-1)&amp;CHAR(10)&amp;INDEX(总课程表0!$A:$A,MATCH($A38,总课程表0!L:L,0)-1),"")</f>
        <v/>
      </c>
      <c r="M38" s="50" t="str">
        <f>IFERROR(INDEX(总课程表0!M:M,MATCH($A38,总课程表0!M:M,0)-1)&amp;CHAR(10)&amp;INDEX(总课程表0!$A:$A,MATCH($A38,总课程表0!M:M,0)-1),"")</f>
        <v/>
      </c>
      <c r="N38" s="51" t="str">
        <f>IFERROR(INDEX(总课程表0!N:N,MATCH($A38,总课程表0!N:N,0)-1)&amp;CHAR(10)&amp;INDEX(总课程表0!$A:$A,MATCH($A38,总课程表0!N:N,0)-1),"")</f>
        <v/>
      </c>
      <c r="O38" s="49" t="str">
        <f>IFERROR(INDEX(总课程表0!O:O,MATCH($A38,总课程表0!O:O,0)-1)&amp;CHAR(10)&amp;INDEX(总课程表0!$A:$A,MATCH($A38,总课程表0!O:O,0)-1),"")</f>
        <v/>
      </c>
      <c r="P38" s="49" t="str">
        <f>IFERROR(INDEX(总课程表0!P:P,MATCH($A38,总课程表0!P:P,0)-1)&amp;CHAR(10)&amp;INDEX(总课程表0!$A:$A,MATCH($A38,总课程表0!P:P,0)-1),"")</f>
        <v/>
      </c>
      <c r="Q38" s="54" t="str">
        <f>IFERROR(INDEX(总课程表0!Q:Q,MATCH($A38,总课程表0!Q:Q,0)-1)&amp;CHAR(10)&amp;INDEX(总课程表0!$A:$A,MATCH($A38,总课程表0!Q:Q,0)-1),"")</f>
        <v/>
      </c>
      <c r="R38" s="51" t="str">
        <f ca="1">IFERROR(INDEX(总课程表0!R:R,MATCH($A38,总课程表0!R:R,0)-1)&amp;CHAR(10)&amp;INDEX(总课程表0!$A:$A,MATCH($A38,总课程表0!R:R,0)-1),"")</f>
        <v>数学
八3</v>
      </c>
      <c r="S38" s="49" t="str">
        <f>IFERROR(INDEX(总课程表0!S:S,MATCH($A38,总课程表0!S:S,0)-1)&amp;CHAR(10)&amp;INDEX(总课程表0!$A:$A,MATCH($A38,总课程表0!S:S,0)-1),"")</f>
        <v/>
      </c>
      <c r="T38" s="49" t="str">
        <f>IFERROR(INDEX(总课程表0!T:T,MATCH($A38,总课程表0!T:T,0)-1)&amp;CHAR(10)&amp;INDEX(总课程表0!$A:$A,MATCH($A38,总课程表0!T:T,0)-1),"")</f>
        <v/>
      </c>
      <c r="U38" s="50" t="str">
        <f>IFERROR(INDEX(总课程表0!U:U,MATCH($A38,总课程表0!U:U,0)-1)&amp;CHAR(10)&amp;INDEX(总课程表0!$A:$A,MATCH($A38,总课程表0!U:U,0)-1),"")</f>
        <v>数学
八9</v>
      </c>
      <c r="V38" s="51" t="str">
        <f>IFERROR(INDEX(总课程表0!V:V,MATCH($A38,总课程表0!V:V,0)-1)&amp;CHAR(10)&amp;INDEX(总课程表0!$A:$A,MATCH($A38,总课程表0!V:V,0)-1),"")</f>
        <v/>
      </c>
      <c r="W38" s="49" t="str">
        <f>IFERROR(INDEX(总课程表0!W:W,MATCH($A38,总课程表0!W:W,0)-1)&amp;CHAR(10)&amp;INDEX(总课程表0!$A:$A,MATCH($A38,总课程表0!W:W,0)-1),"")</f>
        <v/>
      </c>
      <c r="X38" s="49" t="str">
        <f t="array" ref="X38">IFERROR(IF(OR(A38=走班课),"选修",INDEX(总课程表0!X:X,MATCH($A38,总课程表0!X:X,0)-1)&amp;CHAR(10)&amp;INDEX(总课程表0!$A:$A,MATCH($A38,总课程表0!X:X,0)-1)),"")</f>
        <v/>
      </c>
      <c r="Y38" s="54" t="str">
        <f>IFERROR(INDEX(总课程表0!Y:Y,MATCH($A38,总课程表0!Y:Y,0)-1)&amp;CHAR(10)&amp;INDEX(总课程表0!$A:$A,MATCH($A38,总课程表0!Y:Y,0)-1),"")</f>
        <v/>
      </c>
      <c r="Z38" s="51" t="str">
        <f ca="1">IFERROR(INDEX(总课程表0!Z:Z,MATCH($A38,总课程表0!Z:Z,0)-1)&amp;CHAR(10)&amp;INDEX(总课程表0!$A:$A,MATCH($A38,总课程表0!Z:Z,0)-1),"")</f>
        <v>数学
八9</v>
      </c>
      <c r="AA38" s="49" t="str">
        <f>IFERROR(INDEX(总课程表0!AA:AA,MATCH($A38,总课程表0!AA:AA,0)-1)&amp;CHAR(10)&amp;INDEX(总课程表0!$A:$A,MATCH($A38,总课程表0!AA:AA,0)-1),"")</f>
        <v>数学
八3</v>
      </c>
      <c r="AB38" s="49" t="str">
        <f>IFERROR(INDEX(总课程表0!AB:AB,MATCH($A38,总课程表0!AB:AB,0)-1)&amp;CHAR(10)&amp;INDEX(总课程表0!$A:$A,MATCH($A38,总课程表0!AB:AB,0)-1),"")</f>
        <v/>
      </c>
      <c r="AC38" s="50" t="str">
        <f>IFERROR(INDEX(总课程表0!AC:AC,MATCH($A38,总课程表0!AC:AC,0)-1)&amp;CHAR(10)&amp;INDEX(总课程表0!$A:$A,MATCH($A38,总课程表0!AC:AC,0)-1),"")</f>
        <v/>
      </c>
      <c r="AD38" s="51" t="str">
        <f>IFERROR(INDEX(总课程表0!AD:AD,MATCH($A38,总课程表0!AD:AD,0)-1)&amp;CHAR(10)&amp;INDEX(总课程表0!$A:$A,MATCH($A38,总课程表0!AD:AD,0)-1),"")</f>
        <v/>
      </c>
      <c r="AE38" s="49" t="str">
        <f>IFERROR(INDEX(总课程表0!AE:AE,MATCH($A38,总课程表0!AE:AE,0)-1)&amp;CHAR(10)&amp;INDEX(总课程表0!$A:$A,MATCH($A38,总课程表0!AE:AE,0)-1),"")</f>
        <v/>
      </c>
      <c r="AF38" s="49" t="str">
        <f>IFERROR(INDEX(总课程表0!AF:AF,MATCH($A38,总课程表0!AF:AF,0)-1)&amp;CHAR(10)&amp;INDEX(总课程表0!$A:$A,MATCH($A38,总课程表0!AF:AF,0)-1),"")</f>
        <v/>
      </c>
      <c r="AG38" s="54" t="str">
        <f>IFERROR(INDEX(总课程表0!AG:AG,MATCH($A38,总课程表0!AG:AG,0)-1)&amp;CHAR(10)&amp;INDEX(总课程表0!$A:$A,MATCH($A38,总课程表0!AG:AG,0)-1),"")</f>
        <v/>
      </c>
      <c r="AH38" s="51" t="str">
        <f ca="1">IFERROR(INDEX(总课程表0!AH:AH,MATCH($A38,总课程表0!AH:AH,0)-1)&amp;CHAR(10)&amp;INDEX(总课程表0!$A:$A,MATCH($A38,总课程表0!AH:AH,0)-1),"")</f>
        <v>数学
八9</v>
      </c>
      <c r="AI38" s="49" t="str">
        <f>IFERROR(INDEX(总课程表0!AI:AI,MATCH($A38,总课程表0!AI:AI,0)-1)&amp;CHAR(10)&amp;INDEX(总课程表0!$A:$A,MATCH($A38,总课程表0!AI:AI,0)-1),"")</f>
        <v/>
      </c>
      <c r="AJ38" s="49" t="str">
        <f>IFERROR(INDEX(总课程表0!AJ:AJ,MATCH($A38,总课程表0!AJ:AJ,0)-1)&amp;CHAR(10)&amp;INDEX(总课程表0!$A:$A,MATCH($A38,总课程表0!AJ:AJ,0)-1),"")</f>
        <v/>
      </c>
      <c r="AK38" s="50" t="str">
        <f>IFERROR(INDEX(总课程表0!AK:AK,MATCH($A38,总课程表0!AK:AK,0)-1)&amp;CHAR(10)&amp;INDEX(总课程表0!$A:$A,MATCH($A38,总课程表0!AK:AK,0)-1),"")</f>
        <v>数学
八3</v>
      </c>
      <c r="AL38" s="51" t="str">
        <f>IFERROR(INDEX(总课程表0!AL:AL,MATCH($A38,总课程表0!AL:AL,0)-1)&amp;CHAR(10)&amp;INDEX(总课程表0!$A:$A,MATCH($A38,总课程表0!AL:AL,0)-1),"")</f>
        <v/>
      </c>
      <c r="AM38" s="49" t="str">
        <f>IFERROR(INDEX(总课程表0!AM:AM,MATCH($A38,总课程表0!AM:AM,0)-1)&amp;CHAR(10)&amp;INDEX(总课程表0!$A:$A,MATCH($A38,总课程表0!AM:AM,0)-1),"")</f>
        <v/>
      </c>
      <c r="AN38" s="49" t="str">
        <f>IFERROR(INDEX(总课程表0!AN:AN,MATCH($A38,总课程表0!AN:AN,0)-1)&amp;CHAR(10)&amp;INDEX(总课程表0!$A:$A,MATCH($A38,总课程表0!AN:AN,0)-1),"")</f>
        <v/>
      </c>
      <c r="AO38" s="54" t="str">
        <f>IFERROR(INDEX(总课程表0!AO:AO,MATCH($A38,总课程表0!AO:AO,0)-1)&amp;CHAR(10)&amp;INDEX(总课程表0!$A:$A,MATCH($A38,总课程表0!AO:AO,0)-1),"")</f>
        <v/>
      </c>
      <c r="AR38" s="56"/>
      <c r="AS38" s="56"/>
      <c r="AT38" s="56"/>
      <c r="AU38" s="56"/>
      <c r="AV38" s="56"/>
    </row>
    <row r="39" spans="1:48" ht="22.6" customHeight="1" x14ac:dyDescent="0.15">
      <c r="A39" s="20" t="str">
        <f>教师安排!AI37</f>
        <v>李莎莎</v>
      </c>
      <c r="B39" s="48" t="str">
        <f ca="1">IFERROR(INDEX(总课程表0!B:B,MATCH($A39,总课程表0!B:B,0)-1)&amp;CHAR(10)&amp;INDEX(总课程表0!$A:$A,MATCH($A39,总课程表0!B:B,0)-1),"")</f>
        <v/>
      </c>
      <c r="C39" s="49" t="str">
        <f>IFERROR(INDEX(总课程表0!C:C,MATCH($A39,总课程表0!C:C,0)-1)&amp;CHAR(10)&amp;INDEX(总课程表0!$A:$A,MATCH($A39,总课程表0!C:C,0)-1),"")</f>
        <v/>
      </c>
      <c r="D39" s="49" t="str">
        <f>IFERROR(INDEX(总课程表0!D:D,MATCH($A39,总课程表0!D:D,0)-1)&amp;CHAR(10)&amp;INDEX(总课程表0!$A:$A,MATCH($A39,总课程表0!D:D,0)-1),"")</f>
        <v/>
      </c>
      <c r="E39" s="50" t="str">
        <f>IFERROR(INDEX(总课程表0!E:E,MATCH($A39,总课程表0!E:E,0)-1)&amp;CHAR(10)&amp;INDEX(总课程表0!$A:$A,MATCH($A39,总课程表0!E:E,0)-1),"")</f>
        <v/>
      </c>
      <c r="F39" s="51" t="str">
        <f>IFERROR(INDEX(总课程表0!F:F,MATCH($A39,总课程表0!F:F,0)-1)&amp;CHAR(10)&amp;INDEX(总课程表0!$A:$A,MATCH($A39,总课程表0!F:F,0)-1),"")</f>
        <v>美术
八4</v>
      </c>
      <c r="G39" s="49" t="str">
        <f>IFERROR(INDEX(总课程表0!G:G,MATCH($A39,总课程表0!G:G,0)-1)&amp;CHAR(10)&amp;INDEX(总课程表0!$A:$A,MATCH($A39,总课程表0!G:G,0)-1),"")</f>
        <v/>
      </c>
      <c r="H39" s="49" t="str">
        <f>IFERROR(INDEX(总课程表0!H:H,MATCH($A39,总课程表0!H:H,0)-1)&amp;CHAR(10)&amp;INDEX(总课程表0!$A:$A,MATCH($A39,总课程表0!H:H,0)-1),"")</f>
        <v/>
      </c>
      <c r="I39" s="54" t="str">
        <f>IFERROR(INDEX(总课程表0!I:I,MATCH($A39,总课程表0!I:I,0)-1)&amp;CHAR(10)&amp;INDEX(总课程表0!$A:$A,MATCH($A39,总课程表0!I:I,0)-1),"")</f>
        <v/>
      </c>
      <c r="J39" s="51" t="str">
        <f ca="1">IFERROR(INDEX(总课程表0!J:J,MATCH($A39,总课程表0!J:J,0)-1)&amp;CHAR(10)&amp;INDEX(总课程表0!$A:$A,MATCH($A39,总课程表0!J:J,0)-1),"")</f>
        <v/>
      </c>
      <c r="K39" s="49" t="str">
        <f>IFERROR(INDEX(总课程表0!K:K,MATCH($A39,总课程表0!K:K,0)-1)&amp;CHAR(10)&amp;INDEX(总课程表0!$A:$A,MATCH($A39,总课程表0!K:K,0)-1),"")</f>
        <v/>
      </c>
      <c r="L39" s="49" t="str">
        <f>IFERROR(INDEX(总课程表0!L:L,MATCH($A39,总课程表0!L:L,0)-1)&amp;CHAR(10)&amp;INDEX(总课程表0!$A:$A,MATCH($A39,总课程表0!L:L,0)-1),"")</f>
        <v/>
      </c>
      <c r="M39" s="50" t="str">
        <f>IFERROR(INDEX(总课程表0!M:M,MATCH($A39,总课程表0!M:M,0)-1)&amp;CHAR(10)&amp;INDEX(总课程表0!$A:$A,MATCH($A39,总课程表0!M:M,0)-1),"")</f>
        <v>音乐
九3</v>
      </c>
      <c r="N39" s="51" t="str">
        <f>IFERROR(INDEX(总课程表0!N:N,MATCH($A39,总课程表0!N:N,0)-1)&amp;CHAR(10)&amp;INDEX(总课程表0!$A:$A,MATCH($A39,总课程表0!N:N,0)-1),"")</f>
        <v>音乐
九4</v>
      </c>
      <c r="O39" s="49" t="str">
        <f>IFERROR(INDEX(总课程表0!O:O,MATCH($A39,总课程表0!O:O,0)-1)&amp;CHAR(10)&amp;INDEX(总课程表0!$A:$A,MATCH($A39,总课程表0!O:O,0)-1),"")</f>
        <v/>
      </c>
      <c r="P39" s="49" t="str">
        <f>IFERROR(INDEX(总课程表0!P:P,MATCH($A39,总课程表0!P:P,0)-1)&amp;CHAR(10)&amp;INDEX(总课程表0!$A:$A,MATCH($A39,总课程表0!P:P,0)-1),"")</f>
        <v>音乐
九2</v>
      </c>
      <c r="Q39" s="54" t="str">
        <f>IFERROR(INDEX(总课程表0!Q:Q,MATCH($A39,总课程表0!Q:Q,0)-1)&amp;CHAR(10)&amp;INDEX(总课程表0!$A:$A,MATCH($A39,总课程表0!Q:Q,0)-1),"")</f>
        <v/>
      </c>
      <c r="R39" s="51" t="str">
        <f ca="1">IFERROR(INDEX(总课程表0!R:R,MATCH($A39,总课程表0!R:R,0)-1)&amp;CHAR(10)&amp;INDEX(总课程表0!$A:$A,MATCH($A39,总课程表0!R:R,0)-1),"")</f>
        <v/>
      </c>
      <c r="S39" s="49" t="str">
        <f>IFERROR(INDEX(总课程表0!S:S,MATCH($A39,总课程表0!S:S,0)-1)&amp;CHAR(10)&amp;INDEX(总课程表0!$A:$A,MATCH($A39,总课程表0!S:S,0)-1),"")</f>
        <v/>
      </c>
      <c r="T39" s="49" t="str">
        <f>IFERROR(INDEX(总课程表0!T:T,MATCH($A39,总课程表0!T:T,0)-1)&amp;CHAR(10)&amp;INDEX(总课程表0!$A:$A,MATCH($A39,总课程表0!T:T,0)-1),"")</f>
        <v/>
      </c>
      <c r="U39" s="50" t="str">
        <f>IFERROR(INDEX(总课程表0!U:U,MATCH($A39,总课程表0!U:U,0)-1)&amp;CHAR(10)&amp;INDEX(总课程表0!$A:$A,MATCH($A39,总课程表0!U:U,0)-1),"")</f>
        <v>美术
八1</v>
      </c>
      <c r="V39" s="51" t="str">
        <f>IFERROR(INDEX(总课程表0!V:V,MATCH($A39,总课程表0!V:V,0)-1)&amp;CHAR(10)&amp;INDEX(总课程表0!$A:$A,MATCH($A39,总课程表0!V:V,0)-1),"")</f>
        <v>美术
八6</v>
      </c>
      <c r="W39" s="49" t="str">
        <f>IFERROR(INDEX(总课程表0!W:W,MATCH($A39,总课程表0!W:W,0)-1)&amp;CHAR(10)&amp;INDEX(总课程表0!$A:$A,MATCH($A39,总课程表0!W:W,0)-1),"")</f>
        <v/>
      </c>
      <c r="X39" s="49" t="str">
        <f t="array" ref="X39">IFERROR(IF(OR(A39=走班课),"选修",INDEX(总课程表0!X:X,MATCH($A39,总课程表0!X:X,0)-1)&amp;CHAR(10)&amp;INDEX(总课程表0!$A:$A,MATCH($A39,总课程表0!X:X,0)-1)),"")</f>
        <v>音乐
九5</v>
      </c>
      <c r="Y39" s="54" t="str">
        <f>IFERROR(INDEX(总课程表0!Y:Y,MATCH($A39,总课程表0!Y:Y,0)-1)&amp;CHAR(10)&amp;INDEX(总课程表0!$A:$A,MATCH($A39,总课程表0!Y:Y,0)-1),"")</f>
        <v/>
      </c>
      <c r="Z39" s="51" t="str">
        <f ca="1">IFERROR(INDEX(总课程表0!Z:Z,MATCH($A39,总课程表0!Z:Z,0)-1)&amp;CHAR(10)&amp;INDEX(总课程表0!$A:$A,MATCH($A39,总课程表0!Z:Z,0)-1),"")</f>
        <v/>
      </c>
      <c r="AA39" s="49" t="str">
        <f>IFERROR(INDEX(总课程表0!AA:AA,MATCH($A39,总课程表0!AA:AA,0)-1)&amp;CHAR(10)&amp;INDEX(总课程表0!$A:$A,MATCH($A39,总课程表0!AA:AA,0)-1),"")</f>
        <v/>
      </c>
      <c r="AB39" s="49" t="str">
        <f>IFERROR(INDEX(总课程表0!AB:AB,MATCH($A39,总课程表0!AB:AB,0)-1)&amp;CHAR(10)&amp;INDEX(总课程表0!$A:$A,MATCH($A39,总课程表0!AB:AB,0)-1),"")</f>
        <v/>
      </c>
      <c r="AC39" s="50" t="str">
        <f>IFERROR(INDEX(总课程表0!AC:AC,MATCH($A39,总课程表0!AC:AC,0)-1)&amp;CHAR(10)&amp;INDEX(总课程表0!$A:$A,MATCH($A39,总课程表0!AC:AC,0)-1),"")</f>
        <v/>
      </c>
      <c r="AD39" s="51" t="str">
        <f>IFERROR(INDEX(总课程表0!AD:AD,MATCH($A39,总课程表0!AD:AD,0)-1)&amp;CHAR(10)&amp;INDEX(总课程表0!$A:$A,MATCH($A39,总课程表0!AD:AD,0)-1),"")</f>
        <v>音乐
九1</v>
      </c>
      <c r="AE39" s="49" t="str">
        <f>IFERROR(INDEX(总课程表0!AE:AE,MATCH($A39,总课程表0!AE:AE,0)-1)&amp;CHAR(10)&amp;INDEX(总课程表0!$A:$A,MATCH($A39,总课程表0!AE:AE,0)-1),"")</f>
        <v/>
      </c>
      <c r="AF39" s="49" t="str">
        <f>IFERROR(INDEX(总课程表0!AF:AF,MATCH($A39,总课程表0!AF:AF,0)-1)&amp;CHAR(10)&amp;INDEX(总课程表0!$A:$A,MATCH($A39,总课程表0!AF:AF,0)-1),"")</f>
        <v>美术
八3</v>
      </c>
      <c r="AG39" s="54" t="str">
        <f>IFERROR(INDEX(总课程表0!AG:AG,MATCH($A39,总课程表0!AG:AG,0)-1)&amp;CHAR(10)&amp;INDEX(总课程表0!$A:$A,MATCH($A39,总课程表0!AG:AG,0)-1),"")</f>
        <v>美术
八2</v>
      </c>
      <c r="AH39" s="51" t="str">
        <f ca="1">IFERROR(INDEX(总课程表0!AH:AH,MATCH($A39,总课程表0!AH:AH,0)-1)&amp;CHAR(10)&amp;INDEX(总课程表0!$A:$A,MATCH($A39,总课程表0!AH:AH,0)-1),"")</f>
        <v/>
      </c>
      <c r="AI39" s="49" t="str">
        <f>IFERROR(INDEX(总课程表0!AI:AI,MATCH($A39,总课程表0!AI:AI,0)-1)&amp;CHAR(10)&amp;INDEX(总课程表0!$A:$A,MATCH($A39,总课程表0!AI:AI,0)-1),"")</f>
        <v/>
      </c>
      <c r="AJ39" s="49" t="str">
        <f>IFERROR(INDEX(总课程表0!AJ:AJ,MATCH($A39,总课程表0!AJ:AJ,0)-1)&amp;CHAR(10)&amp;INDEX(总课程表0!$A:$A,MATCH($A39,总课程表0!AJ:AJ,0)-1),"")</f>
        <v/>
      </c>
      <c r="AK39" s="50" t="str">
        <f>IFERROR(INDEX(总课程表0!AK:AK,MATCH($A39,总课程表0!AK:AK,0)-1)&amp;CHAR(10)&amp;INDEX(总课程表0!$A:$A,MATCH($A39,总课程表0!AK:AK,0)-1),"")</f>
        <v/>
      </c>
      <c r="AL39" s="51" t="str">
        <f>IFERROR(INDEX(总课程表0!AL:AL,MATCH($A39,总课程表0!AL:AL,0)-1)&amp;CHAR(10)&amp;INDEX(总课程表0!$A:$A,MATCH($A39,总课程表0!AL:AL,0)-1),"")</f>
        <v/>
      </c>
      <c r="AM39" s="49" t="str">
        <f>IFERROR(INDEX(总课程表0!AM:AM,MATCH($A39,总课程表0!AM:AM,0)-1)&amp;CHAR(10)&amp;INDEX(总课程表0!$A:$A,MATCH($A39,总课程表0!AM:AM,0)-1),"")</f>
        <v>音乐
九6</v>
      </c>
      <c r="AN39" s="49" t="str">
        <f>IFERROR(INDEX(总课程表0!AN:AN,MATCH($A39,总课程表0!AN:AN,0)-1)&amp;CHAR(10)&amp;INDEX(总课程表0!$A:$A,MATCH($A39,总课程表0!AN:AN,0)-1),"")</f>
        <v>美术
八5</v>
      </c>
      <c r="AO39" s="54" t="str">
        <f>IFERROR(INDEX(总课程表0!AO:AO,MATCH($A39,总课程表0!AO:AO,0)-1)&amp;CHAR(10)&amp;INDEX(总课程表0!$A:$A,MATCH($A39,总课程表0!AO:AO,0)-1),"")</f>
        <v/>
      </c>
      <c r="AR39" s="56"/>
      <c r="AS39" s="56"/>
      <c r="AT39" s="56"/>
      <c r="AU39" s="56"/>
      <c r="AV39" s="56"/>
    </row>
    <row r="40" spans="1:48" ht="22.6" customHeight="1" x14ac:dyDescent="0.15">
      <c r="A40" s="20" t="str">
        <f>教师安排!AI38</f>
        <v>李晓凌</v>
      </c>
      <c r="B40" s="48" t="str">
        <f ca="1">IFERROR(INDEX(总课程表0!B:B,MATCH($A40,总课程表0!B:B,0)-1)&amp;CHAR(10)&amp;INDEX(总课程表0!$A:$A,MATCH($A40,总课程表0!B:B,0)-1),"")</f>
        <v/>
      </c>
      <c r="C40" s="49" t="str">
        <f>IFERROR(INDEX(总课程表0!C:C,MATCH($A40,总课程表0!C:C,0)-1)&amp;CHAR(10)&amp;INDEX(总课程表0!$A:$A,MATCH($A40,总课程表0!C:C,0)-1),"")</f>
        <v>外语
九9</v>
      </c>
      <c r="D40" s="49" t="str">
        <f>IFERROR(INDEX(总课程表0!D:D,MATCH($A40,总课程表0!D:D,0)-1)&amp;CHAR(10)&amp;INDEX(总课程表0!$A:$A,MATCH($A40,总课程表0!D:D,0)-1),"")</f>
        <v/>
      </c>
      <c r="E40" s="50" t="str">
        <f>IFERROR(INDEX(总课程表0!E:E,MATCH($A40,总课程表0!E:E,0)-1)&amp;CHAR(10)&amp;INDEX(总课程表0!$A:$A,MATCH($A40,总课程表0!E:E,0)-1),"")</f>
        <v/>
      </c>
      <c r="F40" s="51" t="str">
        <f>IFERROR(INDEX(总课程表0!F:F,MATCH($A40,总课程表0!F:F,0)-1)&amp;CHAR(10)&amp;INDEX(总课程表0!$A:$A,MATCH($A40,总课程表0!F:F,0)-1),"")</f>
        <v/>
      </c>
      <c r="G40" s="49" t="str">
        <f>IFERROR(INDEX(总课程表0!G:G,MATCH($A40,总课程表0!G:G,0)-1)&amp;CHAR(10)&amp;INDEX(总课程表0!$A:$A,MATCH($A40,总课程表0!G:G,0)-1),"")</f>
        <v/>
      </c>
      <c r="H40" s="49" t="str">
        <f>IFERROR(INDEX(总课程表0!H:H,MATCH($A40,总课程表0!H:H,0)-1)&amp;CHAR(10)&amp;INDEX(总课程表0!$A:$A,MATCH($A40,总课程表0!H:H,0)-1),"")</f>
        <v>外语
九7</v>
      </c>
      <c r="I40" s="54" t="str">
        <f>IFERROR(INDEX(总课程表0!I:I,MATCH($A40,总课程表0!I:I,0)-1)&amp;CHAR(10)&amp;INDEX(总课程表0!$A:$A,MATCH($A40,总课程表0!I:I,0)-1),"")</f>
        <v/>
      </c>
      <c r="J40" s="51" t="str">
        <f ca="1">IFERROR(INDEX(总课程表0!J:J,MATCH($A40,总课程表0!J:J,0)-1)&amp;CHAR(10)&amp;INDEX(总课程表0!$A:$A,MATCH($A40,总课程表0!J:J,0)-1),"")</f>
        <v>外语
九9</v>
      </c>
      <c r="K40" s="49" t="str">
        <f>IFERROR(INDEX(总课程表0!K:K,MATCH($A40,总课程表0!K:K,0)-1)&amp;CHAR(10)&amp;INDEX(总课程表0!$A:$A,MATCH($A40,总课程表0!K:K,0)-1),"")</f>
        <v/>
      </c>
      <c r="L40" s="49" t="str">
        <f>IFERROR(INDEX(总课程表0!L:L,MATCH($A40,总课程表0!L:L,0)-1)&amp;CHAR(10)&amp;INDEX(总课程表0!$A:$A,MATCH($A40,总课程表0!L:L,0)-1),"")</f>
        <v/>
      </c>
      <c r="M40" s="50" t="str">
        <f>IFERROR(INDEX(总课程表0!M:M,MATCH($A40,总课程表0!M:M,0)-1)&amp;CHAR(10)&amp;INDEX(总课程表0!$A:$A,MATCH($A40,总课程表0!M:M,0)-1),"")</f>
        <v/>
      </c>
      <c r="N40" s="51" t="str">
        <f>IFERROR(INDEX(总课程表0!N:N,MATCH($A40,总课程表0!N:N,0)-1)&amp;CHAR(10)&amp;INDEX(总课程表0!$A:$A,MATCH($A40,总课程表0!N:N,0)-1),"")</f>
        <v/>
      </c>
      <c r="O40" s="49" t="str">
        <f>IFERROR(INDEX(总课程表0!O:O,MATCH($A40,总课程表0!O:O,0)-1)&amp;CHAR(10)&amp;INDEX(总课程表0!$A:$A,MATCH($A40,总课程表0!O:O,0)-1),"")</f>
        <v>外语
九7</v>
      </c>
      <c r="P40" s="49" t="str">
        <f>IFERROR(INDEX(总课程表0!P:P,MATCH($A40,总课程表0!P:P,0)-1)&amp;CHAR(10)&amp;INDEX(总课程表0!$A:$A,MATCH($A40,总课程表0!P:P,0)-1),"")</f>
        <v/>
      </c>
      <c r="Q40" s="54" t="str">
        <f>IFERROR(INDEX(总课程表0!Q:Q,MATCH($A40,总课程表0!Q:Q,0)-1)&amp;CHAR(10)&amp;INDEX(总课程表0!$A:$A,MATCH($A40,总课程表0!Q:Q,0)-1),"")</f>
        <v/>
      </c>
      <c r="R40" s="51" t="str">
        <f ca="1">IFERROR(INDEX(总课程表0!R:R,MATCH($A40,总课程表0!R:R,0)-1)&amp;CHAR(10)&amp;INDEX(总课程表0!$A:$A,MATCH($A40,总课程表0!R:R,0)-1),"")</f>
        <v/>
      </c>
      <c r="S40" s="49" t="str">
        <f>IFERROR(INDEX(总课程表0!S:S,MATCH($A40,总课程表0!S:S,0)-1)&amp;CHAR(10)&amp;INDEX(总课程表0!$A:$A,MATCH($A40,总课程表0!S:S,0)-1),"")</f>
        <v/>
      </c>
      <c r="T40" s="49" t="str">
        <f>IFERROR(INDEX(总课程表0!T:T,MATCH($A40,总课程表0!T:T,0)-1)&amp;CHAR(10)&amp;INDEX(总课程表0!$A:$A,MATCH($A40,总课程表0!T:T,0)-1),"")</f>
        <v/>
      </c>
      <c r="U40" s="50" t="str">
        <f>IFERROR(INDEX(总课程表0!U:U,MATCH($A40,总课程表0!U:U,0)-1)&amp;CHAR(10)&amp;INDEX(总课程表0!$A:$A,MATCH($A40,总课程表0!U:U,0)-1),"")</f>
        <v>地校1
九9</v>
      </c>
      <c r="V40" s="51" t="str">
        <f>IFERROR(INDEX(总课程表0!V:V,MATCH($A40,总课程表0!V:V,0)-1)&amp;CHAR(10)&amp;INDEX(总课程表0!$A:$A,MATCH($A40,总课程表0!V:V,0)-1),"")</f>
        <v/>
      </c>
      <c r="W40" s="49" t="str">
        <f>IFERROR(INDEX(总课程表0!W:W,MATCH($A40,总课程表0!W:W,0)-1)&amp;CHAR(10)&amp;INDEX(总课程表0!$A:$A,MATCH($A40,总课程表0!W:W,0)-1),"")</f>
        <v/>
      </c>
      <c r="X40" s="49" t="str">
        <f t="array" ref="X40">IFERROR(IF(OR(A40=走班课),"选修",INDEX(总课程表0!X:X,MATCH($A40,总课程表0!X:X,0)-1)&amp;CHAR(10)&amp;INDEX(总课程表0!$A:$A,MATCH($A40,总课程表0!X:X,0)-1)),"")</f>
        <v>地校1
九7</v>
      </c>
      <c r="Y40" s="54" t="str">
        <f>IFERROR(INDEX(总课程表0!Y:Y,MATCH($A40,总课程表0!Y:Y,0)-1)&amp;CHAR(10)&amp;INDEX(总课程表0!$A:$A,MATCH($A40,总课程表0!Y:Y,0)-1),"")</f>
        <v/>
      </c>
      <c r="Z40" s="51" t="str">
        <f ca="1">IFERROR(INDEX(总课程表0!Z:Z,MATCH($A40,总课程表0!Z:Z,0)-1)&amp;CHAR(10)&amp;INDEX(总课程表0!$A:$A,MATCH($A40,总课程表0!Z:Z,0)-1),"")</f>
        <v>外语
九7</v>
      </c>
      <c r="AA40" s="49" t="str">
        <f>IFERROR(INDEX(总课程表0!AA:AA,MATCH($A40,总课程表0!AA:AA,0)-1)&amp;CHAR(10)&amp;INDEX(总课程表0!$A:$A,MATCH($A40,总课程表0!AA:AA,0)-1),"")</f>
        <v/>
      </c>
      <c r="AB40" s="49" t="str">
        <f>IFERROR(INDEX(总课程表0!AB:AB,MATCH($A40,总课程表0!AB:AB,0)-1)&amp;CHAR(10)&amp;INDEX(总课程表0!$A:$A,MATCH($A40,总课程表0!AB:AB,0)-1),"")</f>
        <v/>
      </c>
      <c r="AC40" s="50" t="str">
        <f>IFERROR(INDEX(总课程表0!AC:AC,MATCH($A40,总课程表0!AC:AC,0)-1)&amp;CHAR(10)&amp;INDEX(总课程表0!$A:$A,MATCH($A40,总课程表0!AC:AC,0)-1),"")</f>
        <v/>
      </c>
      <c r="AD40" s="51" t="str">
        <f>IFERROR(INDEX(总课程表0!AD:AD,MATCH($A40,总课程表0!AD:AD,0)-1)&amp;CHAR(10)&amp;INDEX(总课程表0!$A:$A,MATCH($A40,总课程表0!AD:AD,0)-1),"")</f>
        <v/>
      </c>
      <c r="AE40" s="49" t="str">
        <f>IFERROR(INDEX(总课程表0!AE:AE,MATCH($A40,总课程表0!AE:AE,0)-1)&amp;CHAR(10)&amp;INDEX(总课程表0!$A:$A,MATCH($A40,总课程表0!AE:AE,0)-1),"")</f>
        <v>外语
九9</v>
      </c>
      <c r="AF40" s="49" t="str">
        <f>IFERROR(INDEX(总课程表0!AF:AF,MATCH($A40,总课程表0!AF:AF,0)-1)&amp;CHAR(10)&amp;INDEX(总课程表0!$A:$A,MATCH($A40,总课程表0!AF:AF,0)-1),"")</f>
        <v/>
      </c>
      <c r="AG40" s="54" t="str">
        <f>IFERROR(INDEX(总课程表0!AG:AG,MATCH($A40,总课程表0!AG:AG,0)-1)&amp;CHAR(10)&amp;INDEX(总课程表0!$A:$A,MATCH($A40,总课程表0!AG:AG,0)-1),"")</f>
        <v/>
      </c>
      <c r="AH40" s="51" t="str">
        <f ca="1">IFERROR(INDEX(总课程表0!AH:AH,MATCH($A40,总课程表0!AH:AH,0)-1)&amp;CHAR(10)&amp;INDEX(总课程表0!$A:$A,MATCH($A40,总课程表0!AH:AH,0)-1),"")</f>
        <v>外语
九7</v>
      </c>
      <c r="AI40" s="49" t="str">
        <f>IFERROR(INDEX(总课程表0!AI:AI,MATCH($A40,总课程表0!AI:AI,0)-1)&amp;CHAR(10)&amp;INDEX(总课程表0!$A:$A,MATCH($A40,总课程表0!AI:AI,0)-1),"")</f>
        <v/>
      </c>
      <c r="AJ40" s="49" t="str">
        <f>IFERROR(INDEX(总课程表0!AJ:AJ,MATCH($A40,总课程表0!AJ:AJ,0)-1)&amp;CHAR(10)&amp;INDEX(总课程表0!$A:$A,MATCH($A40,总课程表0!AJ:AJ,0)-1),"")</f>
        <v>外语
九9</v>
      </c>
      <c r="AK40" s="50" t="str">
        <f>IFERROR(INDEX(总课程表0!AK:AK,MATCH($A40,总课程表0!AK:AK,0)-1)&amp;CHAR(10)&amp;INDEX(总课程表0!$A:$A,MATCH($A40,总课程表0!AK:AK,0)-1),"")</f>
        <v/>
      </c>
      <c r="AL40" s="51" t="str">
        <f>IFERROR(INDEX(总课程表0!AL:AL,MATCH($A40,总课程表0!AL:AL,0)-1)&amp;CHAR(10)&amp;INDEX(总课程表0!$A:$A,MATCH($A40,总课程表0!AL:AL,0)-1),"")</f>
        <v/>
      </c>
      <c r="AM40" s="49" t="str">
        <f>IFERROR(INDEX(总课程表0!AM:AM,MATCH($A40,总课程表0!AM:AM,0)-1)&amp;CHAR(10)&amp;INDEX(总课程表0!$A:$A,MATCH($A40,总课程表0!AM:AM,0)-1),"")</f>
        <v/>
      </c>
      <c r="AN40" s="49" t="str">
        <f>IFERROR(INDEX(总课程表0!AN:AN,MATCH($A40,总课程表0!AN:AN,0)-1)&amp;CHAR(10)&amp;INDEX(总课程表0!$A:$A,MATCH($A40,总课程表0!AN:AN,0)-1),"")</f>
        <v/>
      </c>
      <c r="AO40" s="54" t="str">
        <f>IFERROR(INDEX(总课程表0!AO:AO,MATCH($A40,总课程表0!AO:AO,0)-1)&amp;CHAR(10)&amp;INDEX(总课程表0!$A:$A,MATCH($A40,总课程表0!AO:AO,0)-1),"")</f>
        <v/>
      </c>
      <c r="AR40" s="56"/>
      <c r="AS40" s="56"/>
      <c r="AT40" s="56"/>
      <c r="AU40" s="56"/>
      <c r="AV40" s="56"/>
    </row>
    <row r="41" spans="1:48" ht="22.6" customHeight="1" x14ac:dyDescent="0.15">
      <c r="A41" s="20" t="str">
        <f>教师安排!AI39</f>
        <v>李亚芬</v>
      </c>
      <c r="B41" s="48" t="str">
        <f ca="1">IFERROR(INDEX(总课程表0!B:B,MATCH($A41,总课程表0!B:B,0)-1)&amp;CHAR(10)&amp;INDEX(总课程表0!$A:$A,MATCH($A41,总课程表0!B:B,0)-1),"")</f>
        <v>数学
九7</v>
      </c>
      <c r="C41" s="49" t="str">
        <f>IFERROR(INDEX(总课程表0!C:C,MATCH($A41,总课程表0!C:C,0)-1)&amp;CHAR(10)&amp;INDEX(总课程表0!$A:$A,MATCH($A41,总课程表0!C:C,0)-1),"")</f>
        <v/>
      </c>
      <c r="D41" s="49" t="str">
        <f>IFERROR(INDEX(总课程表0!D:D,MATCH($A41,总课程表0!D:D,0)-1)&amp;CHAR(10)&amp;INDEX(总课程表0!$A:$A,MATCH($A41,总课程表0!D:D,0)-1),"")</f>
        <v>数学
九6</v>
      </c>
      <c r="E41" s="50" t="str">
        <f>IFERROR(INDEX(总课程表0!E:E,MATCH($A41,总课程表0!E:E,0)-1)&amp;CHAR(10)&amp;INDEX(总课程表0!$A:$A,MATCH($A41,总课程表0!E:E,0)-1),"")</f>
        <v/>
      </c>
      <c r="F41" s="51" t="str">
        <f>IFERROR(INDEX(总课程表0!F:F,MATCH($A41,总课程表0!F:F,0)-1)&amp;CHAR(10)&amp;INDEX(总课程表0!$A:$A,MATCH($A41,总课程表0!F:F,0)-1),"")</f>
        <v/>
      </c>
      <c r="G41" s="49" t="str">
        <f>IFERROR(INDEX(总课程表0!G:G,MATCH($A41,总课程表0!G:G,0)-1)&amp;CHAR(10)&amp;INDEX(总课程表0!$A:$A,MATCH($A41,总课程表0!G:G,0)-1),"")</f>
        <v/>
      </c>
      <c r="H41" s="49" t="str">
        <f>IFERROR(INDEX(总课程表0!H:H,MATCH($A41,总课程表0!H:H,0)-1)&amp;CHAR(10)&amp;INDEX(总课程表0!$A:$A,MATCH($A41,总课程表0!H:H,0)-1),"")</f>
        <v/>
      </c>
      <c r="I41" s="54" t="str">
        <f>IFERROR(INDEX(总课程表0!I:I,MATCH($A41,总课程表0!I:I,0)-1)&amp;CHAR(10)&amp;INDEX(总课程表0!$A:$A,MATCH($A41,总课程表0!I:I,0)-1),"")</f>
        <v/>
      </c>
      <c r="J41" s="51" t="str">
        <f ca="1">IFERROR(INDEX(总课程表0!J:J,MATCH($A41,总课程表0!J:J,0)-1)&amp;CHAR(10)&amp;INDEX(总课程表0!$A:$A,MATCH($A41,总课程表0!J:J,0)-1),"")</f>
        <v>数学
九6</v>
      </c>
      <c r="K41" s="49" t="str">
        <f>IFERROR(INDEX(总课程表0!K:K,MATCH($A41,总课程表0!K:K,0)-1)&amp;CHAR(10)&amp;INDEX(总课程表0!$A:$A,MATCH($A41,总课程表0!K:K,0)-1),"")</f>
        <v>数学
九7</v>
      </c>
      <c r="L41" s="49" t="str">
        <f>IFERROR(INDEX(总课程表0!L:L,MATCH($A41,总课程表0!L:L,0)-1)&amp;CHAR(10)&amp;INDEX(总课程表0!$A:$A,MATCH($A41,总课程表0!L:L,0)-1),"")</f>
        <v/>
      </c>
      <c r="M41" s="50" t="str">
        <f>IFERROR(INDEX(总课程表0!M:M,MATCH($A41,总课程表0!M:M,0)-1)&amp;CHAR(10)&amp;INDEX(总课程表0!$A:$A,MATCH($A41,总课程表0!M:M,0)-1),"")</f>
        <v/>
      </c>
      <c r="N41" s="51" t="str">
        <f>IFERROR(INDEX(总课程表0!N:N,MATCH($A41,总课程表0!N:N,0)-1)&amp;CHAR(10)&amp;INDEX(总课程表0!$A:$A,MATCH($A41,总课程表0!N:N,0)-1),"")</f>
        <v/>
      </c>
      <c r="O41" s="49" t="str">
        <f>IFERROR(INDEX(总课程表0!O:O,MATCH($A41,总课程表0!O:O,0)-1)&amp;CHAR(10)&amp;INDEX(总课程表0!$A:$A,MATCH($A41,总课程表0!O:O,0)-1),"")</f>
        <v/>
      </c>
      <c r="P41" s="49" t="str">
        <f>IFERROR(INDEX(总课程表0!P:P,MATCH($A41,总课程表0!P:P,0)-1)&amp;CHAR(10)&amp;INDEX(总课程表0!$A:$A,MATCH($A41,总课程表0!P:P,0)-1),"")</f>
        <v/>
      </c>
      <c r="Q41" s="54" t="str">
        <f>IFERROR(INDEX(总课程表0!Q:Q,MATCH($A41,总课程表0!Q:Q,0)-1)&amp;CHAR(10)&amp;INDEX(总课程表0!$A:$A,MATCH($A41,总课程表0!Q:Q,0)-1),"")</f>
        <v/>
      </c>
      <c r="R41" s="51" t="str">
        <f ca="1">IFERROR(INDEX(总课程表0!R:R,MATCH($A41,总课程表0!R:R,0)-1)&amp;CHAR(10)&amp;INDEX(总课程表0!$A:$A,MATCH($A41,总课程表0!R:R,0)-1),"")</f>
        <v>数学
九7</v>
      </c>
      <c r="S41" s="49" t="str">
        <f>IFERROR(INDEX(总课程表0!S:S,MATCH($A41,总课程表0!S:S,0)-1)&amp;CHAR(10)&amp;INDEX(总课程表0!$A:$A,MATCH($A41,总课程表0!S:S,0)-1),"")</f>
        <v/>
      </c>
      <c r="T41" s="49" t="str">
        <f>IFERROR(INDEX(总课程表0!T:T,MATCH($A41,总课程表0!T:T,0)-1)&amp;CHAR(10)&amp;INDEX(总课程表0!$A:$A,MATCH($A41,总课程表0!T:T,0)-1),"")</f>
        <v/>
      </c>
      <c r="U41" s="50" t="str">
        <f>IFERROR(INDEX(总课程表0!U:U,MATCH($A41,总课程表0!U:U,0)-1)&amp;CHAR(10)&amp;INDEX(总课程表0!$A:$A,MATCH($A41,总课程表0!U:U,0)-1),"")</f>
        <v>数学
九6</v>
      </c>
      <c r="V41" s="51" t="str">
        <f>IFERROR(INDEX(总课程表0!V:V,MATCH($A41,总课程表0!V:V,0)-1)&amp;CHAR(10)&amp;INDEX(总课程表0!$A:$A,MATCH($A41,总课程表0!V:V,0)-1),"")</f>
        <v/>
      </c>
      <c r="W41" s="49" t="str">
        <f>IFERROR(INDEX(总课程表0!W:W,MATCH($A41,总课程表0!W:W,0)-1)&amp;CHAR(10)&amp;INDEX(总课程表0!$A:$A,MATCH($A41,总课程表0!W:W,0)-1),"")</f>
        <v>班会
九7</v>
      </c>
      <c r="X41" s="49" t="str">
        <f t="array" ref="X41">IFERROR(IF(OR(A41=走班课),"选修",INDEX(总课程表0!X:X,MATCH($A41,总课程表0!X:X,0)-1)&amp;CHAR(10)&amp;INDEX(总课程表0!$A:$A,MATCH($A41,总课程表0!X:X,0)-1)),"")</f>
        <v/>
      </c>
      <c r="Y41" s="54" t="str">
        <f>IFERROR(INDEX(总课程表0!Y:Y,MATCH($A41,总课程表0!Y:Y,0)-1)&amp;CHAR(10)&amp;INDEX(总课程表0!$A:$A,MATCH($A41,总课程表0!Y:Y,0)-1),"")</f>
        <v/>
      </c>
      <c r="Z41" s="51" t="str">
        <f ca="1">IFERROR(INDEX(总课程表0!Z:Z,MATCH($A41,总课程表0!Z:Z,0)-1)&amp;CHAR(10)&amp;INDEX(总课程表0!$A:$A,MATCH($A41,总课程表0!Z:Z,0)-1),"")</f>
        <v>数学
九6</v>
      </c>
      <c r="AA41" s="49" t="str">
        <f>IFERROR(INDEX(总课程表0!AA:AA,MATCH($A41,总课程表0!AA:AA,0)-1)&amp;CHAR(10)&amp;INDEX(总课程表0!$A:$A,MATCH($A41,总课程表0!AA:AA,0)-1),"")</f>
        <v/>
      </c>
      <c r="AB41" s="49" t="str">
        <f>IFERROR(INDEX(总课程表0!AB:AB,MATCH($A41,总课程表0!AB:AB,0)-1)&amp;CHAR(10)&amp;INDEX(总课程表0!$A:$A,MATCH($A41,总课程表0!AB:AB,0)-1),"")</f>
        <v>数学
九7</v>
      </c>
      <c r="AC41" s="50" t="str">
        <f>IFERROR(INDEX(总课程表0!AC:AC,MATCH($A41,总课程表0!AC:AC,0)-1)&amp;CHAR(10)&amp;INDEX(总课程表0!$A:$A,MATCH($A41,总课程表0!AC:AC,0)-1),"")</f>
        <v/>
      </c>
      <c r="AD41" s="51" t="str">
        <f>IFERROR(INDEX(总课程表0!AD:AD,MATCH($A41,总课程表0!AD:AD,0)-1)&amp;CHAR(10)&amp;INDEX(总课程表0!$A:$A,MATCH($A41,总课程表0!AD:AD,0)-1),"")</f>
        <v/>
      </c>
      <c r="AE41" s="49" t="str">
        <f>IFERROR(INDEX(总课程表0!AE:AE,MATCH($A41,总课程表0!AE:AE,0)-1)&amp;CHAR(10)&amp;INDEX(总课程表0!$A:$A,MATCH($A41,总课程表0!AE:AE,0)-1),"")</f>
        <v/>
      </c>
      <c r="AF41" s="49" t="str">
        <f>IFERROR(INDEX(总课程表0!AF:AF,MATCH($A41,总课程表0!AF:AF,0)-1)&amp;CHAR(10)&amp;INDEX(总课程表0!$A:$A,MATCH($A41,总课程表0!AF:AF,0)-1),"")</f>
        <v/>
      </c>
      <c r="AG41" s="54" t="str">
        <f>IFERROR(INDEX(总课程表0!AG:AG,MATCH($A41,总课程表0!AG:AG,0)-1)&amp;CHAR(10)&amp;INDEX(总课程表0!$A:$A,MATCH($A41,总课程表0!AG:AG,0)-1),"")</f>
        <v/>
      </c>
      <c r="AH41" s="51" t="str">
        <f ca="1">IFERROR(INDEX(总课程表0!AH:AH,MATCH($A41,总课程表0!AH:AH,0)-1)&amp;CHAR(10)&amp;INDEX(总课程表0!$A:$A,MATCH($A41,总课程表0!AH:AH,0)-1),"")</f>
        <v>数学
九6</v>
      </c>
      <c r="AI41" s="49" t="str">
        <f>IFERROR(INDEX(总课程表0!AI:AI,MATCH($A41,总课程表0!AI:AI,0)-1)&amp;CHAR(10)&amp;INDEX(总课程表0!$A:$A,MATCH($A41,总课程表0!AI:AI,0)-1),"")</f>
        <v/>
      </c>
      <c r="AJ41" s="49" t="str">
        <f>IFERROR(INDEX(总课程表0!AJ:AJ,MATCH($A41,总课程表0!AJ:AJ,0)-1)&amp;CHAR(10)&amp;INDEX(总课程表0!$A:$A,MATCH($A41,总课程表0!AJ:AJ,0)-1),"")</f>
        <v>数学
九7</v>
      </c>
      <c r="AK41" s="50" t="str">
        <f>IFERROR(INDEX(总课程表0!AK:AK,MATCH($A41,总课程表0!AK:AK,0)-1)&amp;CHAR(10)&amp;INDEX(总课程表0!$A:$A,MATCH($A41,总课程表0!AK:AK,0)-1),"")</f>
        <v/>
      </c>
      <c r="AL41" s="51" t="str">
        <f>IFERROR(INDEX(总课程表0!AL:AL,MATCH($A41,总课程表0!AL:AL,0)-1)&amp;CHAR(10)&amp;INDEX(总课程表0!$A:$A,MATCH($A41,总课程表0!AL:AL,0)-1),"")</f>
        <v/>
      </c>
      <c r="AM41" s="49" t="str">
        <f>IFERROR(INDEX(总课程表0!AM:AM,MATCH($A41,总课程表0!AM:AM,0)-1)&amp;CHAR(10)&amp;INDEX(总课程表0!$A:$A,MATCH($A41,总课程表0!AM:AM,0)-1),"")</f>
        <v/>
      </c>
      <c r="AN41" s="49" t="str">
        <f>IFERROR(INDEX(总课程表0!AN:AN,MATCH($A41,总课程表0!AN:AN,0)-1)&amp;CHAR(10)&amp;INDEX(总课程表0!$A:$A,MATCH($A41,总课程表0!AN:AN,0)-1),"")</f>
        <v/>
      </c>
      <c r="AO41" s="54" t="str">
        <f>IFERROR(INDEX(总课程表0!AO:AO,MATCH($A41,总课程表0!AO:AO,0)-1)&amp;CHAR(10)&amp;INDEX(总课程表0!$A:$A,MATCH($A41,总课程表0!AO:AO,0)-1),"")</f>
        <v/>
      </c>
      <c r="AR41" s="56"/>
      <c r="AS41" s="56"/>
      <c r="AT41" s="56"/>
      <c r="AU41" s="56"/>
      <c r="AV41" s="56"/>
    </row>
    <row r="42" spans="1:48" ht="22.6" customHeight="1" x14ac:dyDescent="0.15">
      <c r="A42" s="20" t="str">
        <f>教师安排!AI40</f>
        <v>李云玉</v>
      </c>
      <c r="B42" s="48" t="str">
        <f ca="1">IFERROR(INDEX(总课程表0!B:B,MATCH($A42,总课程表0!B:B,0)-1)&amp;CHAR(10)&amp;INDEX(总课程表0!$A:$A,MATCH($A42,总课程表0!B:B,0)-1),"")</f>
        <v>信息
七2</v>
      </c>
      <c r="C42" s="49" t="str">
        <f>IFERROR(INDEX(总课程表0!C:C,MATCH($A42,总课程表0!C:C,0)-1)&amp;CHAR(10)&amp;INDEX(总课程表0!$A:$A,MATCH($A42,总课程表0!C:C,0)-1),"")</f>
        <v/>
      </c>
      <c r="D42" s="49" t="str">
        <f>IFERROR(INDEX(总课程表0!D:D,MATCH($A42,总课程表0!D:D,0)-1)&amp;CHAR(10)&amp;INDEX(总课程表0!$A:$A,MATCH($A42,总课程表0!D:D,0)-1),"")</f>
        <v>信息
七1</v>
      </c>
      <c r="E42" s="50" t="str">
        <f>IFERROR(INDEX(总课程表0!E:E,MATCH($A42,总课程表0!E:E,0)-1)&amp;CHAR(10)&amp;INDEX(总课程表0!$A:$A,MATCH($A42,总课程表0!E:E,0)-1),"")</f>
        <v>信息
七7</v>
      </c>
      <c r="F42" s="51" t="str">
        <f>IFERROR(INDEX(总课程表0!F:F,MATCH($A42,总课程表0!F:F,0)-1)&amp;CHAR(10)&amp;INDEX(总课程表0!$A:$A,MATCH($A42,总课程表0!F:F,0)-1),"")</f>
        <v/>
      </c>
      <c r="G42" s="49" t="str">
        <f>IFERROR(INDEX(总课程表0!G:G,MATCH($A42,总课程表0!G:G,0)-1)&amp;CHAR(10)&amp;INDEX(总课程表0!$A:$A,MATCH($A42,总课程表0!G:G,0)-1),"")</f>
        <v>信息
七5</v>
      </c>
      <c r="H42" s="49" t="str">
        <f>IFERROR(INDEX(总课程表0!H:H,MATCH($A42,总课程表0!H:H,0)-1)&amp;CHAR(10)&amp;INDEX(总课程表0!$A:$A,MATCH($A42,总课程表0!H:H,0)-1),"")</f>
        <v/>
      </c>
      <c r="I42" s="54" t="str">
        <f>IFERROR(INDEX(总课程表0!I:I,MATCH($A42,总课程表0!I:I,0)-1)&amp;CHAR(10)&amp;INDEX(总课程表0!$A:$A,MATCH($A42,总课程表0!I:I,0)-1),"")</f>
        <v/>
      </c>
      <c r="J42" s="51" t="str">
        <f ca="1">IFERROR(INDEX(总课程表0!J:J,MATCH($A42,总课程表0!J:J,0)-1)&amp;CHAR(10)&amp;INDEX(总课程表0!$A:$A,MATCH($A42,总课程表0!J:J,0)-1),"")</f>
        <v>信息
七3</v>
      </c>
      <c r="K42" s="49" t="str">
        <f>IFERROR(INDEX(总课程表0!K:K,MATCH($A42,总课程表0!K:K,0)-1)&amp;CHAR(10)&amp;INDEX(总课程表0!$A:$A,MATCH($A42,总课程表0!K:K,0)-1),"")</f>
        <v/>
      </c>
      <c r="L42" s="49" t="str">
        <f>IFERROR(INDEX(总课程表0!L:L,MATCH($A42,总课程表0!L:L,0)-1)&amp;CHAR(10)&amp;INDEX(总课程表0!$A:$A,MATCH($A42,总课程表0!L:L,0)-1),"")</f>
        <v>信息
七6</v>
      </c>
      <c r="M42" s="50" t="str">
        <f>IFERROR(INDEX(总课程表0!M:M,MATCH($A42,总课程表0!M:M,0)-1)&amp;CHAR(10)&amp;INDEX(总课程表0!$A:$A,MATCH($A42,总课程表0!M:M,0)-1),"")</f>
        <v/>
      </c>
      <c r="N42" s="51" t="str">
        <f>IFERROR(INDEX(总课程表0!N:N,MATCH($A42,总课程表0!N:N,0)-1)&amp;CHAR(10)&amp;INDEX(总课程表0!$A:$A,MATCH($A42,总课程表0!N:N,0)-1),"")</f>
        <v>信息
七4</v>
      </c>
      <c r="O42" s="49" t="str">
        <f>IFERROR(INDEX(总课程表0!O:O,MATCH($A42,总课程表0!O:O,0)-1)&amp;CHAR(10)&amp;INDEX(总课程表0!$A:$A,MATCH($A42,总课程表0!O:O,0)-1),"")</f>
        <v>信息
七1</v>
      </c>
      <c r="P42" s="49" t="str">
        <f>IFERROR(INDEX(总课程表0!P:P,MATCH($A42,总课程表0!P:P,0)-1)&amp;CHAR(10)&amp;INDEX(总课程表0!$A:$A,MATCH($A42,总课程表0!P:P,0)-1),"")</f>
        <v/>
      </c>
      <c r="Q42" s="54" t="str">
        <f>IFERROR(INDEX(总课程表0!Q:Q,MATCH($A42,总课程表0!Q:Q,0)-1)&amp;CHAR(10)&amp;INDEX(总课程表0!$A:$A,MATCH($A42,总课程表0!Q:Q,0)-1),"")</f>
        <v/>
      </c>
      <c r="R42" s="51" t="str">
        <f ca="1">IFERROR(INDEX(总课程表0!R:R,MATCH($A42,总课程表0!R:R,0)-1)&amp;CHAR(10)&amp;INDEX(总课程表0!$A:$A,MATCH($A42,总课程表0!R:R,0)-1),"")</f>
        <v/>
      </c>
      <c r="S42" s="49" t="str">
        <f>IFERROR(INDEX(总课程表0!S:S,MATCH($A42,总课程表0!S:S,0)-1)&amp;CHAR(10)&amp;INDEX(总课程表0!$A:$A,MATCH($A42,总课程表0!S:S,0)-1),"")</f>
        <v/>
      </c>
      <c r="T42" s="49" t="str">
        <f>IFERROR(INDEX(总课程表0!T:T,MATCH($A42,总课程表0!T:T,0)-1)&amp;CHAR(10)&amp;INDEX(总课程表0!$A:$A,MATCH($A42,总课程表0!T:T,0)-1),"")</f>
        <v/>
      </c>
      <c r="U42" s="50" t="str">
        <f>IFERROR(INDEX(总课程表0!U:U,MATCH($A42,总课程表0!U:U,0)-1)&amp;CHAR(10)&amp;INDEX(总课程表0!$A:$A,MATCH($A42,总课程表0!U:U,0)-1),"")</f>
        <v/>
      </c>
      <c r="V42" s="51" t="str">
        <f>IFERROR(INDEX(总课程表0!V:V,MATCH($A42,总课程表0!V:V,0)-1)&amp;CHAR(10)&amp;INDEX(总课程表0!$A:$A,MATCH($A42,总课程表0!V:V,0)-1),"")</f>
        <v>信息
七3</v>
      </c>
      <c r="W42" s="49" t="str">
        <f>IFERROR(INDEX(总课程表0!W:W,MATCH($A42,总课程表0!W:W,0)-1)&amp;CHAR(10)&amp;INDEX(总课程表0!$A:$A,MATCH($A42,总课程表0!W:W,0)-1),"")</f>
        <v/>
      </c>
      <c r="X42" s="49" t="str">
        <f t="array" ref="X42">IFERROR(IF(OR(A42=走班课),"选修",INDEX(总课程表0!X:X,MATCH($A42,总课程表0!X:X,0)-1)&amp;CHAR(10)&amp;INDEX(总课程表0!$A:$A,MATCH($A42,总课程表0!X:X,0)-1)),"")</f>
        <v>选修</v>
      </c>
      <c r="Y42" s="54" t="str">
        <f>IFERROR(INDEX(总课程表0!Y:Y,MATCH($A42,总课程表0!Y:Y,0)-1)&amp;CHAR(10)&amp;INDEX(总课程表0!$A:$A,MATCH($A42,总课程表0!Y:Y,0)-1),"")</f>
        <v/>
      </c>
      <c r="Z42" s="51" t="str">
        <f ca="1">IFERROR(INDEX(总课程表0!Z:Z,MATCH($A42,总课程表0!Z:Z,0)-1)&amp;CHAR(10)&amp;INDEX(总课程表0!$A:$A,MATCH($A42,总课程表0!Z:Z,0)-1),"")</f>
        <v/>
      </c>
      <c r="AA42" s="49" t="str">
        <f>IFERROR(INDEX(总课程表0!AA:AA,MATCH($A42,总课程表0!AA:AA,0)-1)&amp;CHAR(10)&amp;INDEX(总课程表0!$A:$A,MATCH($A42,总课程表0!AA:AA,0)-1),"")</f>
        <v/>
      </c>
      <c r="AB42" s="49" t="str">
        <f>IFERROR(INDEX(总课程表0!AB:AB,MATCH($A42,总课程表0!AB:AB,0)-1)&amp;CHAR(10)&amp;INDEX(总课程表0!$A:$A,MATCH($A42,总课程表0!AB:AB,0)-1),"")</f>
        <v/>
      </c>
      <c r="AC42" s="50" t="str">
        <f>IFERROR(INDEX(总课程表0!AC:AC,MATCH($A42,总课程表0!AC:AC,0)-1)&amp;CHAR(10)&amp;INDEX(总课程表0!$A:$A,MATCH($A42,总课程表0!AC:AC,0)-1),"")</f>
        <v/>
      </c>
      <c r="AD42" s="51" t="str">
        <f>IFERROR(INDEX(总课程表0!AD:AD,MATCH($A42,总课程表0!AD:AD,0)-1)&amp;CHAR(10)&amp;INDEX(总课程表0!$A:$A,MATCH($A42,总课程表0!AD:AD,0)-1),"")</f>
        <v>信息
七2</v>
      </c>
      <c r="AE42" s="49" t="str">
        <f>IFERROR(INDEX(总课程表0!AE:AE,MATCH($A42,总课程表0!AE:AE,0)-1)&amp;CHAR(10)&amp;INDEX(总课程表0!$A:$A,MATCH($A42,总课程表0!AE:AE,0)-1),"")</f>
        <v/>
      </c>
      <c r="AF42" s="49" t="str">
        <f>IFERROR(INDEX(总课程表0!AF:AF,MATCH($A42,总课程表0!AF:AF,0)-1)&amp;CHAR(10)&amp;INDEX(总课程表0!$A:$A,MATCH($A42,总课程表0!AF:AF,0)-1),"")</f>
        <v>信息
七5</v>
      </c>
      <c r="AG42" s="54" t="str">
        <f>IFERROR(INDEX(总课程表0!AG:AG,MATCH($A42,总课程表0!AG:AG,0)-1)&amp;CHAR(10)&amp;INDEX(总课程表0!$A:$A,MATCH($A42,总课程表0!AG:AG,0)-1),"")</f>
        <v/>
      </c>
      <c r="AH42" s="51" t="str">
        <f ca="1">IFERROR(INDEX(总课程表0!AH:AH,MATCH($A42,总课程表0!AH:AH,0)-1)&amp;CHAR(10)&amp;INDEX(总课程表0!$A:$A,MATCH($A42,总课程表0!AH:AH,0)-1),"")</f>
        <v/>
      </c>
      <c r="AI42" s="49" t="str">
        <f>IFERROR(INDEX(总课程表0!AI:AI,MATCH($A42,总课程表0!AI:AI,0)-1)&amp;CHAR(10)&amp;INDEX(总课程表0!$A:$A,MATCH($A42,总课程表0!AI:AI,0)-1),"")</f>
        <v/>
      </c>
      <c r="AJ42" s="49" t="str">
        <f>IFERROR(INDEX(总课程表0!AJ:AJ,MATCH($A42,总课程表0!AJ:AJ,0)-1)&amp;CHAR(10)&amp;INDEX(总课程表0!$A:$A,MATCH($A42,总课程表0!AJ:AJ,0)-1),"")</f>
        <v>信息
七4</v>
      </c>
      <c r="AK42" s="50" t="str">
        <f>IFERROR(INDEX(总课程表0!AK:AK,MATCH($A42,总课程表0!AK:AK,0)-1)&amp;CHAR(10)&amp;INDEX(总课程表0!$A:$A,MATCH($A42,总课程表0!AK:AK,0)-1),"")</f>
        <v>信息
七7</v>
      </c>
      <c r="AL42" s="51" t="str">
        <f>IFERROR(INDEX(总课程表0!AL:AL,MATCH($A42,总课程表0!AL:AL,0)-1)&amp;CHAR(10)&amp;INDEX(总课程表0!$A:$A,MATCH($A42,总课程表0!AL:AL,0)-1),"")</f>
        <v>信息
七6</v>
      </c>
      <c r="AM42" s="49" t="str">
        <f>IFERROR(INDEX(总课程表0!AM:AM,MATCH($A42,总课程表0!AM:AM,0)-1)&amp;CHAR(10)&amp;INDEX(总课程表0!$A:$A,MATCH($A42,总课程表0!AM:AM,0)-1),"")</f>
        <v/>
      </c>
      <c r="AN42" s="49" t="str">
        <f>IFERROR(INDEX(总课程表0!AN:AN,MATCH($A42,总课程表0!AN:AN,0)-1)&amp;CHAR(10)&amp;INDEX(总课程表0!$A:$A,MATCH($A42,总课程表0!AN:AN,0)-1),"")</f>
        <v/>
      </c>
      <c r="AO42" s="54" t="str">
        <f>IFERROR(INDEX(总课程表0!AO:AO,MATCH($A42,总课程表0!AO:AO,0)-1)&amp;CHAR(10)&amp;INDEX(总课程表0!$A:$A,MATCH($A42,总课程表0!AO:AO,0)-1),"")</f>
        <v/>
      </c>
      <c r="AR42" s="56"/>
      <c r="AS42" s="56"/>
      <c r="AT42" s="56"/>
      <c r="AU42" s="56"/>
      <c r="AV42" s="56"/>
    </row>
    <row r="43" spans="1:48" ht="22.6" customHeight="1" x14ac:dyDescent="0.15">
      <c r="A43" s="20" t="str">
        <f>教师安排!AI41</f>
        <v>林娟</v>
      </c>
      <c r="B43" s="48" t="str">
        <f ca="1">IFERROR(INDEX(总课程表0!B:B,MATCH($A43,总课程表0!B:B,0)-1)&amp;CHAR(10)&amp;INDEX(总课程表0!$A:$A,MATCH($A43,总课程表0!B:B,0)-1),"")</f>
        <v/>
      </c>
      <c r="C43" s="49" t="str">
        <f>IFERROR(INDEX(总课程表0!C:C,MATCH($A43,总课程表0!C:C,0)-1)&amp;CHAR(10)&amp;INDEX(总课程表0!$A:$A,MATCH($A43,总课程表0!C:C,0)-1),"")</f>
        <v/>
      </c>
      <c r="D43" s="49" t="str">
        <f>IFERROR(INDEX(总课程表0!D:D,MATCH($A43,总课程表0!D:D,0)-1)&amp;CHAR(10)&amp;INDEX(总课程表0!$A:$A,MATCH($A43,总课程表0!D:D,0)-1),"")</f>
        <v/>
      </c>
      <c r="E43" s="50" t="str">
        <f>IFERROR(INDEX(总课程表0!E:E,MATCH($A43,总课程表0!E:E,0)-1)&amp;CHAR(10)&amp;INDEX(总课程表0!$A:$A,MATCH($A43,总课程表0!E:E,0)-1),"")</f>
        <v>外语
八8</v>
      </c>
      <c r="F43" s="51" t="str">
        <f>IFERROR(INDEX(总课程表0!F:F,MATCH($A43,总课程表0!F:F,0)-1)&amp;CHAR(10)&amp;INDEX(总课程表0!$A:$A,MATCH($A43,总课程表0!F:F,0)-1),"")</f>
        <v/>
      </c>
      <c r="G43" s="49" t="str">
        <f>IFERROR(INDEX(总课程表0!G:G,MATCH($A43,总课程表0!G:G,0)-1)&amp;CHAR(10)&amp;INDEX(总课程表0!$A:$A,MATCH($A43,总课程表0!G:G,0)-1),"")</f>
        <v>外语
八2</v>
      </c>
      <c r="H43" s="49" t="str">
        <f>IFERROR(INDEX(总课程表0!H:H,MATCH($A43,总课程表0!H:H,0)-1)&amp;CHAR(10)&amp;INDEX(总课程表0!$A:$A,MATCH($A43,总课程表0!H:H,0)-1),"")</f>
        <v/>
      </c>
      <c r="I43" s="54" t="str">
        <f>IFERROR(INDEX(总课程表0!I:I,MATCH($A43,总课程表0!I:I,0)-1)&amp;CHAR(10)&amp;INDEX(总课程表0!$A:$A,MATCH($A43,总课程表0!I:I,0)-1),"")</f>
        <v/>
      </c>
      <c r="J43" s="51" t="str">
        <f ca="1">IFERROR(INDEX(总课程表0!J:J,MATCH($A43,总课程表0!J:J,0)-1)&amp;CHAR(10)&amp;INDEX(总课程表0!$A:$A,MATCH($A43,总课程表0!J:J,0)-1),"")</f>
        <v/>
      </c>
      <c r="K43" s="49" t="str">
        <f>IFERROR(INDEX(总课程表0!K:K,MATCH($A43,总课程表0!K:K,0)-1)&amp;CHAR(10)&amp;INDEX(总课程表0!$A:$A,MATCH($A43,总课程表0!K:K,0)-1),"")</f>
        <v>外语
八8</v>
      </c>
      <c r="L43" s="49" t="str">
        <f>IFERROR(INDEX(总课程表0!L:L,MATCH($A43,总课程表0!L:L,0)-1)&amp;CHAR(10)&amp;INDEX(总课程表0!$A:$A,MATCH($A43,总课程表0!L:L,0)-1),"")</f>
        <v/>
      </c>
      <c r="M43" s="50" t="str">
        <f>IFERROR(INDEX(总课程表0!M:M,MATCH($A43,总课程表0!M:M,0)-1)&amp;CHAR(10)&amp;INDEX(总课程表0!$A:$A,MATCH($A43,总课程表0!M:M,0)-1),"")</f>
        <v/>
      </c>
      <c r="N43" s="51" t="str">
        <f>IFERROR(INDEX(总课程表0!N:N,MATCH($A43,总课程表0!N:N,0)-1)&amp;CHAR(10)&amp;INDEX(总课程表0!$A:$A,MATCH($A43,总课程表0!N:N,0)-1),"")</f>
        <v/>
      </c>
      <c r="O43" s="49" t="str">
        <f>IFERROR(INDEX(总课程表0!O:O,MATCH($A43,总课程表0!O:O,0)-1)&amp;CHAR(10)&amp;INDEX(总课程表0!$A:$A,MATCH($A43,总课程表0!O:O,0)-1),"")</f>
        <v/>
      </c>
      <c r="P43" s="49" t="str">
        <f>IFERROR(INDEX(总课程表0!P:P,MATCH($A43,总课程表0!P:P,0)-1)&amp;CHAR(10)&amp;INDEX(总课程表0!$A:$A,MATCH($A43,总课程表0!P:P,0)-1),"")</f>
        <v>外语
八2</v>
      </c>
      <c r="Q43" s="54" t="str">
        <f>IFERROR(INDEX(总课程表0!Q:Q,MATCH($A43,总课程表0!Q:Q,0)-1)&amp;CHAR(10)&amp;INDEX(总课程表0!$A:$A,MATCH($A43,总课程表0!Q:Q,0)-1),"")</f>
        <v/>
      </c>
      <c r="R43" s="51" t="str">
        <f ca="1">IFERROR(INDEX(总课程表0!R:R,MATCH($A43,总课程表0!R:R,0)-1)&amp;CHAR(10)&amp;INDEX(总课程表0!$A:$A,MATCH($A43,总课程表0!R:R,0)-1),"")</f>
        <v>外语
八8</v>
      </c>
      <c r="S43" s="49" t="str">
        <f>IFERROR(INDEX(总课程表0!S:S,MATCH($A43,总课程表0!S:S,0)-1)&amp;CHAR(10)&amp;INDEX(总课程表0!$A:$A,MATCH($A43,总课程表0!S:S,0)-1),"")</f>
        <v/>
      </c>
      <c r="T43" s="49" t="str">
        <f>IFERROR(INDEX(总课程表0!T:T,MATCH($A43,总课程表0!T:T,0)-1)&amp;CHAR(10)&amp;INDEX(总课程表0!$A:$A,MATCH($A43,总课程表0!T:T,0)-1),"")</f>
        <v/>
      </c>
      <c r="U43" s="50" t="str">
        <f>IFERROR(INDEX(总课程表0!U:U,MATCH($A43,总课程表0!U:U,0)-1)&amp;CHAR(10)&amp;INDEX(总课程表0!$A:$A,MATCH($A43,总课程表0!U:U,0)-1),"")</f>
        <v>外语
八2</v>
      </c>
      <c r="V43" s="51" t="str">
        <f>IFERROR(INDEX(总课程表0!V:V,MATCH($A43,总课程表0!V:V,0)-1)&amp;CHAR(10)&amp;INDEX(总课程表0!$A:$A,MATCH($A43,总课程表0!V:V,0)-1),"")</f>
        <v/>
      </c>
      <c r="W43" s="49" t="str">
        <f>IFERROR(INDEX(总课程表0!W:W,MATCH($A43,总课程表0!W:W,0)-1)&amp;CHAR(10)&amp;INDEX(总课程表0!$A:$A,MATCH($A43,总课程表0!W:W,0)-1),"")</f>
        <v>班会
八8</v>
      </c>
      <c r="X43" s="49" t="str">
        <f t="array" ref="X43">IFERROR(IF(OR(A43=走班课),"选修",INDEX(总课程表0!X:X,MATCH($A43,总课程表0!X:X,0)-1)&amp;CHAR(10)&amp;INDEX(总课程表0!$A:$A,MATCH($A43,总课程表0!X:X,0)-1)),"")</f>
        <v/>
      </c>
      <c r="Y43" s="54" t="str">
        <f>IFERROR(INDEX(总课程表0!Y:Y,MATCH($A43,总课程表0!Y:Y,0)-1)&amp;CHAR(10)&amp;INDEX(总课程表0!$A:$A,MATCH($A43,总课程表0!Y:Y,0)-1),"")</f>
        <v/>
      </c>
      <c r="Z43" s="51" t="str">
        <f ca="1">IFERROR(INDEX(总课程表0!Z:Z,MATCH($A43,总课程表0!Z:Z,0)-1)&amp;CHAR(10)&amp;INDEX(总课程表0!$A:$A,MATCH($A43,总课程表0!Z:Z,0)-1),"")</f>
        <v/>
      </c>
      <c r="AA43" s="49" t="str">
        <f>IFERROR(INDEX(总课程表0!AA:AA,MATCH($A43,总课程表0!AA:AA,0)-1)&amp;CHAR(10)&amp;INDEX(总课程表0!$A:$A,MATCH($A43,总课程表0!AA:AA,0)-1),"")</f>
        <v/>
      </c>
      <c r="AB43" s="49" t="str">
        <f>IFERROR(INDEX(总课程表0!AB:AB,MATCH($A43,总课程表0!AB:AB,0)-1)&amp;CHAR(10)&amp;INDEX(总课程表0!$A:$A,MATCH($A43,总课程表0!AB:AB,0)-1),"")</f>
        <v/>
      </c>
      <c r="AC43" s="50" t="str">
        <f>IFERROR(INDEX(总课程表0!AC:AC,MATCH($A43,总课程表0!AC:AC,0)-1)&amp;CHAR(10)&amp;INDEX(总课程表0!$A:$A,MATCH($A43,总课程表0!AC:AC,0)-1),"")</f>
        <v/>
      </c>
      <c r="AD43" s="51" t="str">
        <f>IFERROR(INDEX(总课程表0!AD:AD,MATCH($A43,总课程表0!AD:AD,0)-1)&amp;CHAR(10)&amp;INDEX(总课程表0!$A:$A,MATCH($A43,总课程表0!AD:AD,0)-1),"")</f>
        <v/>
      </c>
      <c r="AE43" s="49" t="str">
        <f>IFERROR(INDEX(总课程表0!AE:AE,MATCH($A43,总课程表0!AE:AE,0)-1)&amp;CHAR(10)&amp;INDEX(总课程表0!$A:$A,MATCH($A43,总课程表0!AE:AE,0)-1),"")</f>
        <v>外语
八8</v>
      </c>
      <c r="AF43" s="49" t="str">
        <f>IFERROR(INDEX(总课程表0!AF:AF,MATCH($A43,总课程表0!AF:AF,0)-1)&amp;CHAR(10)&amp;INDEX(总课程表0!$A:$A,MATCH($A43,总课程表0!AF:AF,0)-1),"")</f>
        <v>地校1
八2</v>
      </c>
      <c r="AG43" s="54" t="str">
        <f>IFERROR(INDEX(总课程表0!AG:AG,MATCH($A43,总课程表0!AG:AG,0)-1)&amp;CHAR(10)&amp;INDEX(总课程表0!$A:$A,MATCH($A43,总课程表0!AG:AG,0)-1),"")</f>
        <v/>
      </c>
      <c r="AH43" s="51" t="str">
        <f ca="1">IFERROR(INDEX(总课程表0!AH:AH,MATCH($A43,总课程表0!AH:AH,0)-1)&amp;CHAR(10)&amp;INDEX(总课程表0!$A:$A,MATCH($A43,总课程表0!AH:AH,0)-1),"")</f>
        <v>地校1
八8</v>
      </c>
      <c r="AI43" s="49" t="str">
        <f>IFERROR(INDEX(总课程表0!AI:AI,MATCH($A43,总课程表0!AI:AI,0)-1)&amp;CHAR(10)&amp;INDEX(总课程表0!$A:$A,MATCH($A43,总课程表0!AI:AI,0)-1),"")</f>
        <v>外语
八2</v>
      </c>
      <c r="AJ43" s="49" t="str">
        <f>IFERROR(INDEX(总课程表0!AJ:AJ,MATCH($A43,总课程表0!AJ:AJ,0)-1)&amp;CHAR(10)&amp;INDEX(总课程表0!$A:$A,MATCH($A43,总课程表0!AJ:AJ,0)-1),"")</f>
        <v/>
      </c>
      <c r="AK43" s="50" t="str">
        <f>IFERROR(INDEX(总课程表0!AK:AK,MATCH($A43,总课程表0!AK:AK,0)-1)&amp;CHAR(10)&amp;INDEX(总课程表0!$A:$A,MATCH($A43,总课程表0!AK:AK,0)-1),"")</f>
        <v/>
      </c>
      <c r="AL43" s="51" t="str">
        <f>IFERROR(INDEX(总课程表0!AL:AL,MATCH($A43,总课程表0!AL:AL,0)-1)&amp;CHAR(10)&amp;INDEX(总课程表0!$A:$A,MATCH($A43,总课程表0!AL:AL,0)-1),"")</f>
        <v/>
      </c>
      <c r="AM43" s="49" t="str">
        <f>IFERROR(INDEX(总课程表0!AM:AM,MATCH($A43,总课程表0!AM:AM,0)-1)&amp;CHAR(10)&amp;INDEX(总课程表0!$A:$A,MATCH($A43,总课程表0!AM:AM,0)-1),"")</f>
        <v/>
      </c>
      <c r="AN43" s="49" t="str">
        <f>IFERROR(INDEX(总课程表0!AN:AN,MATCH($A43,总课程表0!AN:AN,0)-1)&amp;CHAR(10)&amp;INDEX(总课程表0!$A:$A,MATCH($A43,总课程表0!AN:AN,0)-1),"")</f>
        <v/>
      </c>
      <c r="AO43" s="54" t="str">
        <f>IFERROR(INDEX(总课程表0!AO:AO,MATCH($A43,总课程表0!AO:AO,0)-1)&amp;CHAR(10)&amp;INDEX(总课程表0!$A:$A,MATCH($A43,总课程表0!AO:AO,0)-1),"")</f>
        <v/>
      </c>
      <c r="AR43" s="56"/>
      <c r="AS43" s="56"/>
      <c r="AT43" s="56"/>
      <c r="AU43" s="56"/>
      <c r="AV43" s="56"/>
    </row>
    <row r="44" spans="1:48" ht="22.6" customHeight="1" x14ac:dyDescent="0.15">
      <c r="A44" s="20" t="str">
        <f>教师安排!AI42</f>
        <v>刘慧</v>
      </c>
      <c r="B44" s="48" t="str">
        <f ca="1">IFERROR(INDEX(总课程表0!B:B,MATCH($A44,总课程表0!B:B,0)-1)&amp;CHAR(10)&amp;INDEX(总课程表0!$A:$A,MATCH($A44,总课程表0!B:B,0)-1),"")</f>
        <v>地校1
七1</v>
      </c>
      <c r="C44" s="49" t="str">
        <f>IFERROR(INDEX(总课程表0!C:C,MATCH($A44,总课程表0!C:C,0)-1)&amp;CHAR(10)&amp;INDEX(总课程表0!$A:$A,MATCH($A44,总课程表0!C:C,0)-1),"")</f>
        <v/>
      </c>
      <c r="D44" s="49" t="str">
        <f>IFERROR(INDEX(总课程表0!D:D,MATCH($A44,总课程表0!D:D,0)-1)&amp;CHAR(10)&amp;INDEX(总课程表0!$A:$A,MATCH($A44,总课程表0!D:D,0)-1),"")</f>
        <v/>
      </c>
      <c r="E44" s="50" t="str">
        <f>IFERROR(INDEX(总课程表0!E:E,MATCH($A44,总课程表0!E:E,0)-1)&amp;CHAR(10)&amp;INDEX(总课程表0!$A:$A,MATCH($A44,总课程表0!E:E,0)-1),"")</f>
        <v/>
      </c>
      <c r="F44" s="51" t="str">
        <f>IFERROR(INDEX(总课程表0!F:F,MATCH($A44,总课程表0!F:F,0)-1)&amp;CHAR(10)&amp;INDEX(总课程表0!$A:$A,MATCH($A44,总课程表0!F:F,0)-1),"")</f>
        <v/>
      </c>
      <c r="G44" s="49" t="str">
        <f>IFERROR(INDEX(总课程表0!G:G,MATCH($A44,总课程表0!G:G,0)-1)&amp;CHAR(10)&amp;INDEX(总课程表0!$A:$A,MATCH($A44,总课程表0!G:G,0)-1),"")</f>
        <v>外语
七4</v>
      </c>
      <c r="H44" s="49" t="str">
        <f>IFERROR(INDEX(总课程表0!H:H,MATCH($A44,总课程表0!H:H,0)-1)&amp;CHAR(10)&amp;INDEX(总课程表0!$A:$A,MATCH($A44,总课程表0!H:H,0)-1),"")</f>
        <v/>
      </c>
      <c r="I44" s="54" t="str">
        <f>IFERROR(INDEX(总课程表0!I:I,MATCH($A44,总课程表0!I:I,0)-1)&amp;CHAR(10)&amp;INDEX(总课程表0!$A:$A,MATCH($A44,总课程表0!I:I,0)-1),"")</f>
        <v/>
      </c>
      <c r="J44" s="51" t="str">
        <f ca="1">IFERROR(INDEX(总课程表0!J:J,MATCH($A44,总课程表0!J:J,0)-1)&amp;CHAR(10)&amp;INDEX(总课程表0!$A:$A,MATCH($A44,总课程表0!J:J,0)-1),"")</f>
        <v>地校1
七4</v>
      </c>
      <c r="K44" s="49" t="str">
        <f>IFERROR(INDEX(总课程表0!K:K,MATCH($A44,总课程表0!K:K,0)-1)&amp;CHAR(10)&amp;INDEX(总课程表0!$A:$A,MATCH($A44,总课程表0!K:K,0)-1),"")</f>
        <v>外语
七1</v>
      </c>
      <c r="L44" s="49" t="str">
        <f>IFERROR(INDEX(总课程表0!L:L,MATCH($A44,总课程表0!L:L,0)-1)&amp;CHAR(10)&amp;INDEX(总课程表0!$A:$A,MATCH($A44,总课程表0!L:L,0)-1),"")</f>
        <v/>
      </c>
      <c r="M44" s="50" t="str">
        <f>IFERROR(INDEX(总课程表0!M:M,MATCH($A44,总课程表0!M:M,0)-1)&amp;CHAR(10)&amp;INDEX(总课程表0!$A:$A,MATCH($A44,总课程表0!M:M,0)-1),"")</f>
        <v/>
      </c>
      <c r="N44" s="51" t="str">
        <f>IFERROR(INDEX(总课程表0!N:N,MATCH($A44,总课程表0!N:N,0)-1)&amp;CHAR(10)&amp;INDEX(总课程表0!$A:$A,MATCH($A44,总课程表0!N:N,0)-1),"")</f>
        <v/>
      </c>
      <c r="O44" s="49" t="str">
        <f>IFERROR(INDEX(总课程表0!O:O,MATCH($A44,总课程表0!O:O,0)-1)&amp;CHAR(10)&amp;INDEX(总课程表0!$A:$A,MATCH($A44,总课程表0!O:O,0)-1),"")</f>
        <v/>
      </c>
      <c r="P44" s="49" t="str">
        <f>IFERROR(INDEX(总课程表0!P:P,MATCH($A44,总课程表0!P:P,0)-1)&amp;CHAR(10)&amp;INDEX(总课程表0!$A:$A,MATCH($A44,总课程表0!P:P,0)-1),"")</f>
        <v/>
      </c>
      <c r="Q44" s="54" t="str">
        <f>IFERROR(INDEX(总课程表0!Q:Q,MATCH($A44,总课程表0!Q:Q,0)-1)&amp;CHAR(10)&amp;INDEX(总课程表0!$A:$A,MATCH($A44,总课程表0!Q:Q,0)-1),"")</f>
        <v/>
      </c>
      <c r="R44" s="51" t="str">
        <f ca="1">IFERROR(INDEX(总课程表0!R:R,MATCH($A44,总课程表0!R:R,0)-1)&amp;CHAR(10)&amp;INDEX(总课程表0!$A:$A,MATCH($A44,总课程表0!R:R,0)-1),"")</f>
        <v/>
      </c>
      <c r="S44" s="49" t="str">
        <f>IFERROR(INDEX(总课程表0!S:S,MATCH($A44,总课程表0!S:S,0)-1)&amp;CHAR(10)&amp;INDEX(总课程表0!$A:$A,MATCH($A44,总课程表0!S:S,0)-1),"")</f>
        <v>外语
七1</v>
      </c>
      <c r="T44" s="49" t="str">
        <f>IFERROR(INDEX(总课程表0!T:T,MATCH($A44,总课程表0!T:T,0)-1)&amp;CHAR(10)&amp;INDEX(总课程表0!$A:$A,MATCH($A44,总课程表0!T:T,0)-1),"")</f>
        <v/>
      </c>
      <c r="U44" s="50" t="str">
        <f>IFERROR(INDEX(总课程表0!U:U,MATCH($A44,总课程表0!U:U,0)-1)&amp;CHAR(10)&amp;INDEX(总课程表0!$A:$A,MATCH($A44,总课程表0!U:U,0)-1),"")</f>
        <v>外语
七4</v>
      </c>
      <c r="V44" s="51" t="str">
        <f>IFERROR(INDEX(总课程表0!V:V,MATCH($A44,总课程表0!V:V,0)-1)&amp;CHAR(10)&amp;INDEX(总课程表0!$A:$A,MATCH($A44,总课程表0!V:V,0)-1),"")</f>
        <v/>
      </c>
      <c r="W44" s="49" t="str">
        <f>IFERROR(INDEX(总课程表0!W:W,MATCH($A44,总课程表0!W:W,0)-1)&amp;CHAR(10)&amp;INDEX(总课程表0!$A:$A,MATCH($A44,总课程表0!W:W,0)-1),"")</f>
        <v>班会
七4</v>
      </c>
      <c r="X44" s="49" t="str">
        <f t="array" ref="X44">IFERROR(IF(OR(A44=走班课),"选修",INDEX(总课程表0!X:X,MATCH($A44,总课程表0!X:X,0)-1)&amp;CHAR(10)&amp;INDEX(总课程表0!$A:$A,MATCH($A44,总课程表0!X:X,0)-1)),"")</f>
        <v/>
      </c>
      <c r="Y44" s="54" t="str">
        <f>IFERROR(INDEX(总课程表0!Y:Y,MATCH($A44,总课程表0!Y:Y,0)-1)&amp;CHAR(10)&amp;INDEX(总课程表0!$A:$A,MATCH($A44,总课程表0!Y:Y,0)-1),"")</f>
        <v/>
      </c>
      <c r="Z44" s="51" t="str">
        <f ca="1">IFERROR(INDEX(总课程表0!Z:Z,MATCH($A44,总课程表0!Z:Z,0)-1)&amp;CHAR(10)&amp;INDEX(总课程表0!$A:$A,MATCH($A44,总课程表0!Z:Z,0)-1),"")</f>
        <v/>
      </c>
      <c r="AA44" s="49" t="str">
        <f>IFERROR(INDEX(总课程表0!AA:AA,MATCH($A44,总课程表0!AA:AA,0)-1)&amp;CHAR(10)&amp;INDEX(总课程表0!$A:$A,MATCH($A44,总课程表0!AA:AA,0)-1),"")</f>
        <v>外语
七4</v>
      </c>
      <c r="AB44" s="49" t="str">
        <f>IFERROR(INDEX(总课程表0!AB:AB,MATCH($A44,总课程表0!AB:AB,0)-1)&amp;CHAR(10)&amp;INDEX(总课程表0!$A:$A,MATCH($A44,总课程表0!AB:AB,0)-1),"")</f>
        <v/>
      </c>
      <c r="AC44" s="50" t="str">
        <f>IFERROR(INDEX(总课程表0!AC:AC,MATCH($A44,总课程表0!AC:AC,0)-1)&amp;CHAR(10)&amp;INDEX(总课程表0!$A:$A,MATCH($A44,总课程表0!AC:AC,0)-1),"")</f>
        <v>外语
七1</v>
      </c>
      <c r="AD44" s="51" t="str">
        <f>IFERROR(INDEX(总课程表0!AD:AD,MATCH($A44,总课程表0!AD:AD,0)-1)&amp;CHAR(10)&amp;INDEX(总课程表0!$A:$A,MATCH($A44,总课程表0!AD:AD,0)-1),"")</f>
        <v/>
      </c>
      <c r="AE44" s="49" t="str">
        <f>IFERROR(INDEX(总课程表0!AE:AE,MATCH($A44,总课程表0!AE:AE,0)-1)&amp;CHAR(10)&amp;INDEX(总课程表0!$A:$A,MATCH($A44,总课程表0!AE:AE,0)-1),"")</f>
        <v/>
      </c>
      <c r="AF44" s="49" t="str">
        <f>IFERROR(INDEX(总课程表0!AF:AF,MATCH($A44,总课程表0!AF:AF,0)-1)&amp;CHAR(10)&amp;INDEX(总课程表0!$A:$A,MATCH($A44,总课程表0!AF:AF,0)-1),"")</f>
        <v/>
      </c>
      <c r="AG44" s="54" t="str">
        <f>IFERROR(INDEX(总课程表0!AG:AG,MATCH($A44,总课程表0!AG:AG,0)-1)&amp;CHAR(10)&amp;INDEX(总课程表0!$A:$A,MATCH($A44,总课程表0!AG:AG,0)-1),"")</f>
        <v/>
      </c>
      <c r="AH44" s="51" t="str">
        <f ca="1">IFERROR(INDEX(总课程表0!AH:AH,MATCH($A44,总课程表0!AH:AH,0)-1)&amp;CHAR(10)&amp;INDEX(总课程表0!$A:$A,MATCH($A44,总课程表0!AH:AH,0)-1),"")</f>
        <v/>
      </c>
      <c r="AI44" s="49" t="str">
        <f>IFERROR(INDEX(总课程表0!AI:AI,MATCH($A44,总课程表0!AI:AI,0)-1)&amp;CHAR(10)&amp;INDEX(总课程表0!$A:$A,MATCH($A44,总课程表0!AI:AI,0)-1),"")</f>
        <v>外语
七4</v>
      </c>
      <c r="AJ44" s="49" t="str">
        <f>IFERROR(INDEX(总课程表0!AJ:AJ,MATCH($A44,总课程表0!AJ:AJ,0)-1)&amp;CHAR(10)&amp;INDEX(总课程表0!$A:$A,MATCH($A44,总课程表0!AJ:AJ,0)-1),"")</f>
        <v>外语
七1</v>
      </c>
      <c r="AK44" s="50" t="str">
        <f>IFERROR(INDEX(总课程表0!AK:AK,MATCH($A44,总课程表0!AK:AK,0)-1)&amp;CHAR(10)&amp;INDEX(总课程表0!$A:$A,MATCH($A44,总课程表0!AK:AK,0)-1),"")</f>
        <v/>
      </c>
      <c r="AL44" s="51" t="str">
        <f>IFERROR(INDEX(总课程表0!AL:AL,MATCH($A44,总课程表0!AL:AL,0)-1)&amp;CHAR(10)&amp;INDEX(总课程表0!$A:$A,MATCH($A44,总课程表0!AL:AL,0)-1),"")</f>
        <v/>
      </c>
      <c r="AM44" s="49" t="str">
        <f>IFERROR(INDEX(总课程表0!AM:AM,MATCH($A44,总课程表0!AM:AM,0)-1)&amp;CHAR(10)&amp;INDEX(总课程表0!$A:$A,MATCH($A44,总课程表0!AM:AM,0)-1),"")</f>
        <v/>
      </c>
      <c r="AN44" s="49" t="str">
        <f>IFERROR(INDEX(总课程表0!AN:AN,MATCH($A44,总课程表0!AN:AN,0)-1)&amp;CHAR(10)&amp;INDEX(总课程表0!$A:$A,MATCH($A44,总课程表0!AN:AN,0)-1),"")</f>
        <v/>
      </c>
      <c r="AO44" s="54" t="str">
        <f>IFERROR(INDEX(总课程表0!AO:AO,MATCH($A44,总课程表0!AO:AO,0)-1)&amp;CHAR(10)&amp;INDEX(总课程表0!$A:$A,MATCH($A44,总课程表0!AO:AO,0)-1),"")</f>
        <v/>
      </c>
      <c r="AR44" s="56"/>
      <c r="AS44" s="56"/>
      <c r="AT44" s="56"/>
      <c r="AU44" s="56"/>
      <c r="AV44" s="56"/>
    </row>
    <row r="45" spans="1:48" ht="22.6" customHeight="1" x14ac:dyDescent="0.15">
      <c r="A45" s="20" t="str">
        <f>教师安排!AI43</f>
        <v>刘俊俏</v>
      </c>
      <c r="B45" s="48" t="str">
        <f ca="1">IFERROR(INDEX(总课程表0!B:B,MATCH($A45,总课程表0!B:B,0)-1)&amp;CHAR(10)&amp;INDEX(总课程表0!$A:$A,MATCH($A45,总课程表0!B:B,0)-1),"")</f>
        <v/>
      </c>
      <c r="C45" s="49" t="str">
        <f>IFERROR(INDEX(总课程表0!C:C,MATCH($A45,总课程表0!C:C,0)-1)&amp;CHAR(10)&amp;INDEX(总课程表0!$A:$A,MATCH($A45,总课程表0!C:C,0)-1),"")</f>
        <v/>
      </c>
      <c r="D45" s="49" t="str">
        <f>IFERROR(INDEX(总课程表0!D:D,MATCH($A45,总课程表0!D:D,0)-1)&amp;CHAR(10)&amp;INDEX(总课程表0!$A:$A,MATCH($A45,总课程表0!D:D,0)-1),"")</f>
        <v/>
      </c>
      <c r="E45" s="50" t="str">
        <f>IFERROR(INDEX(总课程表0!E:E,MATCH($A45,总课程表0!E:E,0)-1)&amp;CHAR(10)&amp;INDEX(总课程表0!$A:$A,MATCH($A45,总课程表0!E:E,0)-1),"")</f>
        <v/>
      </c>
      <c r="F45" s="51" t="str">
        <f>IFERROR(INDEX(总课程表0!F:F,MATCH($A45,总课程表0!F:F,0)-1)&amp;CHAR(10)&amp;INDEX(总课程表0!$A:$A,MATCH($A45,总课程表0!F:F,0)-1),"")</f>
        <v/>
      </c>
      <c r="G45" s="49" t="str">
        <f>IFERROR(INDEX(总课程表0!G:G,MATCH($A45,总课程表0!G:G,0)-1)&amp;CHAR(10)&amp;INDEX(总课程表0!$A:$A,MATCH($A45,总课程表0!G:G,0)-1),"")</f>
        <v/>
      </c>
      <c r="H45" s="49" t="str">
        <f>IFERROR(INDEX(总课程表0!H:H,MATCH($A45,总课程表0!H:H,0)-1)&amp;CHAR(10)&amp;INDEX(总课程表0!$A:$A,MATCH($A45,总课程表0!H:H,0)-1),"")</f>
        <v/>
      </c>
      <c r="I45" s="54" t="str">
        <f>IFERROR(INDEX(总课程表0!I:I,MATCH($A45,总课程表0!I:I,0)-1)&amp;CHAR(10)&amp;INDEX(总课程表0!$A:$A,MATCH($A45,总课程表0!I:I,0)-1),"")</f>
        <v/>
      </c>
      <c r="J45" s="51" t="str">
        <f ca="1">IFERROR(INDEX(总课程表0!J:J,MATCH($A45,总课程表0!J:J,0)-1)&amp;CHAR(10)&amp;INDEX(总课程表0!$A:$A,MATCH($A45,总课程表0!J:J,0)-1),"")</f>
        <v/>
      </c>
      <c r="K45" s="49" t="str">
        <f>IFERROR(INDEX(总课程表0!K:K,MATCH($A45,总课程表0!K:K,0)-1)&amp;CHAR(10)&amp;INDEX(总课程表0!$A:$A,MATCH($A45,总课程表0!K:K,0)-1),"")</f>
        <v/>
      </c>
      <c r="L45" s="49" t="str">
        <f>IFERROR(INDEX(总课程表0!L:L,MATCH($A45,总课程表0!L:L,0)-1)&amp;CHAR(10)&amp;INDEX(总课程表0!$A:$A,MATCH($A45,总课程表0!L:L,0)-1),"")</f>
        <v/>
      </c>
      <c r="M45" s="50" t="str">
        <f>IFERROR(INDEX(总课程表0!M:M,MATCH($A45,总课程表0!M:M,0)-1)&amp;CHAR(10)&amp;INDEX(总课程表0!$A:$A,MATCH($A45,总课程表0!M:M,0)-1),"")</f>
        <v/>
      </c>
      <c r="N45" s="51" t="str">
        <f>IFERROR(INDEX(总课程表0!N:N,MATCH($A45,总课程表0!N:N,0)-1)&amp;CHAR(10)&amp;INDEX(总课程表0!$A:$A,MATCH($A45,总课程表0!N:N,0)-1),"")</f>
        <v/>
      </c>
      <c r="O45" s="49" t="str">
        <f>IFERROR(INDEX(总课程表0!O:O,MATCH($A45,总课程表0!O:O,0)-1)&amp;CHAR(10)&amp;INDEX(总课程表0!$A:$A,MATCH($A45,总课程表0!O:O,0)-1),"")</f>
        <v/>
      </c>
      <c r="P45" s="49" t="str">
        <f>IFERROR(INDEX(总课程表0!P:P,MATCH($A45,总课程表0!P:P,0)-1)&amp;CHAR(10)&amp;INDEX(总课程表0!$A:$A,MATCH($A45,总课程表0!P:P,0)-1),"")</f>
        <v/>
      </c>
      <c r="Q45" s="54" t="str">
        <f>IFERROR(INDEX(总课程表0!Q:Q,MATCH($A45,总课程表0!Q:Q,0)-1)&amp;CHAR(10)&amp;INDEX(总课程表0!$A:$A,MATCH($A45,总课程表0!Q:Q,0)-1),"")</f>
        <v/>
      </c>
      <c r="R45" s="51" t="str">
        <f ca="1">IFERROR(INDEX(总课程表0!R:R,MATCH($A45,总课程表0!R:R,0)-1)&amp;CHAR(10)&amp;INDEX(总课程表0!$A:$A,MATCH($A45,总课程表0!R:R,0)-1),"")</f>
        <v/>
      </c>
      <c r="S45" s="49" t="str">
        <f>IFERROR(INDEX(总课程表0!S:S,MATCH($A45,总课程表0!S:S,0)-1)&amp;CHAR(10)&amp;INDEX(总课程表0!$A:$A,MATCH($A45,总课程表0!S:S,0)-1),"")</f>
        <v/>
      </c>
      <c r="T45" s="49" t="str">
        <f>IFERROR(INDEX(总课程表0!T:T,MATCH($A45,总课程表0!T:T,0)-1)&amp;CHAR(10)&amp;INDEX(总课程表0!$A:$A,MATCH($A45,总课程表0!T:T,0)-1),"")</f>
        <v/>
      </c>
      <c r="U45" s="50" t="str">
        <f>IFERROR(INDEX(总课程表0!U:U,MATCH($A45,总课程表0!U:U,0)-1)&amp;CHAR(10)&amp;INDEX(总课程表0!$A:$A,MATCH($A45,总课程表0!U:U,0)-1),"")</f>
        <v/>
      </c>
      <c r="V45" s="51" t="str">
        <f>IFERROR(INDEX(总课程表0!V:V,MATCH($A45,总课程表0!V:V,0)-1)&amp;CHAR(10)&amp;INDEX(总课程表0!$A:$A,MATCH($A45,总课程表0!V:V,0)-1),"")</f>
        <v/>
      </c>
      <c r="W45" s="49" t="str">
        <f>IFERROR(INDEX(总课程表0!W:W,MATCH($A45,总课程表0!W:W,0)-1)&amp;CHAR(10)&amp;INDEX(总课程表0!$A:$A,MATCH($A45,总课程表0!W:W,0)-1),"")</f>
        <v/>
      </c>
      <c r="X45" s="49" t="str">
        <f t="array" ref="X45">IFERROR(IF(OR(A45=走班课),"选修",INDEX(总课程表0!X:X,MATCH($A45,总课程表0!X:X,0)-1)&amp;CHAR(10)&amp;INDEX(总课程表0!$A:$A,MATCH($A45,总课程表0!X:X,0)-1)),"")</f>
        <v/>
      </c>
      <c r="Y45" s="54" t="str">
        <f>IFERROR(INDEX(总课程表0!Y:Y,MATCH($A45,总课程表0!Y:Y,0)-1)&amp;CHAR(10)&amp;INDEX(总课程表0!$A:$A,MATCH($A45,总课程表0!Y:Y,0)-1),"")</f>
        <v/>
      </c>
      <c r="Z45" s="51" t="str">
        <f ca="1">IFERROR(INDEX(总课程表0!Z:Z,MATCH($A45,总课程表0!Z:Z,0)-1)&amp;CHAR(10)&amp;INDEX(总课程表0!$A:$A,MATCH($A45,总课程表0!Z:Z,0)-1),"")</f>
        <v/>
      </c>
      <c r="AA45" s="49" t="str">
        <f>IFERROR(INDEX(总课程表0!AA:AA,MATCH($A45,总课程表0!AA:AA,0)-1)&amp;CHAR(10)&amp;INDEX(总课程表0!$A:$A,MATCH($A45,总课程表0!AA:AA,0)-1),"")</f>
        <v/>
      </c>
      <c r="AB45" s="49" t="str">
        <f>IFERROR(INDEX(总课程表0!AB:AB,MATCH($A45,总课程表0!AB:AB,0)-1)&amp;CHAR(10)&amp;INDEX(总课程表0!$A:$A,MATCH($A45,总课程表0!AB:AB,0)-1),"")</f>
        <v/>
      </c>
      <c r="AC45" s="50" t="str">
        <f>IFERROR(INDEX(总课程表0!AC:AC,MATCH($A45,总课程表0!AC:AC,0)-1)&amp;CHAR(10)&amp;INDEX(总课程表0!$A:$A,MATCH($A45,总课程表0!AC:AC,0)-1),"")</f>
        <v/>
      </c>
      <c r="AD45" s="51" t="str">
        <f>IFERROR(INDEX(总课程表0!AD:AD,MATCH($A45,总课程表0!AD:AD,0)-1)&amp;CHAR(10)&amp;INDEX(总课程表0!$A:$A,MATCH($A45,总课程表0!AD:AD,0)-1),"")</f>
        <v/>
      </c>
      <c r="AE45" s="49" t="str">
        <f>IFERROR(INDEX(总课程表0!AE:AE,MATCH($A45,总课程表0!AE:AE,0)-1)&amp;CHAR(10)&amp;INDEX(总课程表0!$A:$A,MATCH($A45,总课程表0!AE:AE,0)-1),"")</f>
        <v/>
      </c>
      <c r="AF45" s="49" t="str">
        <f>IFERROR(INDEX(总课程表0!AF:AF,MATCH($A45,总课程表0!AF:AF,0)-1)&amp;CHAR(10)&amp;INDEX(总课程表0!$A:$A,MATCH($A45,总课程表0!AF:AF,0)-1),"")</f>
        <v/>
      </c>
      <c r="AG45" s="54" t="str">
        <f>IFERROR(INDEX(总课程表0!AG:AG,MATCH($A45,总课程表0!AG:AG,0)-1)&amp;CHAR(10)&amp;INDEX(总课程表0!$A:$A,MATCH($A45,总课程表0!AG:AG,0)-1),"")</f>
        <v/>
      </c>
      <c r="AH45" s="51" t="str">
        <f ca="1">IFERROR(INDEX(总课程表0!AH:AH,MATCH($A45,总课程表0!AH:AH,0)-1)&amp;CHAR(10)&amp;INDEX(总课程表0!$A:$A,MATCH($A45,总课程表0!AH:AH,0)-1),"")</f>
        <v/>
      </c>
      <c r="AI45" s="49" t="str">
        <f>IFERROR(INDEX(总课程表0!AI:AI,MATCH($A45,总课程表0!AI:AI,0)-1)&amp;CHAR(10)&amp;INDEX(总课程表0!$A:$A,MATCH($A45,总课程表0!AI:AI,0)-1),"")</f>
        <v/>
      </c>
      <c r="AJ45" s="49" t="str">
        <f>IFERROR(INDEX(总课程表0!AJ:AJ,MATCH($A45,总课程表0!AJ:AJ,0)-1)&amp;CHAR(10)&amp;INDEX(总课程表0!$A:$A,MATCH($A45,总课程表0!AJ:AJ,0)-1),"")</f>
        <v/>
      </c>
      <c r="AK45" s="50" t="str">
        <f>IFERROR(INDEX(总课程表0!AK:AK,MATCH($A45,总课程表0!AK:AK,0)-1)&amp;CHAR(10)&amp;INDEX(总课程表0!$A:$A,MATCH($A45,总课程表0!AK:AK,0)-1),"")</f>
        <v/>
      </c>
      <c r="AL45" s="51" t="str">
        <f>IFERROR(INDEX(总课程表0!AL:AL,MATCH($A45,总课程表0!AL:AL,0)-1)&amp;CHAR(10)&amp;INDEX(总课程表0!$A:$A,MATCH($A45,总课程表0!AL:AL,0)-1),"")</f>
        <v/>
      </c>
      <c r="AM45" s="49" t="str">
        <f>IFERROR(INDEX(总课程表0!AM:AM,MATCH($A45,总课程表0!AM:AM,0)-1)&amp;CHAR(10)&amp;INDEX(总课程表0!$A:$A,MATCH($A45,总课程表0!AM:AM,0)-1),"")</f>
        <v/>
      </c>
      <c r="AN45" s="49" t="str">
        <f>IFERROR(INDEX(总课程表0!AN:AN,MATCH($A45,总课程表0!AN:AN,0)-1)&amp;CHAR(10)&amp;INDEX(总课程表0!$A:$A,MATCH($A45,总课程表0!AN:AN,0)-1),"")</f>
        <v/>
      </c>
      <c r="AO45" s="54" t="str">
        <f>IFERROR(INDEX(总课程表0!AO:AO,MATCH($A45,总课程表0!AO:AO,0)-1)&amp;CHAR(10)&amp;INDEX(总课程表0!$A:$A,MATCH($A45,总课程表0!AO:AO,0)-1),"")</f>
        <v/>
      </c>
      <c r="AR45" s="56"/>
      <c r="AS45" s="56"/>
      <c r="AT45" s="56"/>
      <c r="AU45" s="56"/>
      <c r="AV45" s="56"/>
    </row>
    <row r="46" spans="1:48" ht="22.6" customHeight="1" x14ac:dyDescent="0.15">
      <c r="A46" s="20" t="str">
        <f>教师安排!AI44</f>
        <v>刘萌</v>
      </c>
      <c r="B46" s="48" t="str">
        <f ca="1">IFERROR(INDEX(总课程表0!B:B,MATCH($A46,总课程表0!B:B,0)-1)&amp;CHAR(10)&amp;INDEX(总课程表0!$A:$A,MATCH($A46,总课程表0!B:B,0)-1),"")</f>
        <v/>
      </c>
      <c r="C46" s="49" t="str">
        <f>IFERROR(INDEX(总课程表0!C:C,MATCH($A46,总课程表0!C:C,0)-1)&amp;CHAR(10)&amp;INDEX(总课程表0!$A:$A,MATCH($A46,总课程表0!C:C,0)-1),"")</f>
        <v/>
      </c>
      <c r="D46" s="49" t="str">
        <f>IFERROR(INDEX(总课程表0!D:D,MATCH($A46,总课程表0!D:D,0)-1)&amp;CHAR(10)&amp;INDEX(总课程表0!$A:$A,MATCH($A46,总课程表0!D:D,0)-1),"")</f>
        <v/>
      </c>
      <c r="E46" s="50" t="str">
        <f>IFERROR(INDEX(总课程表0!E:E,MATCH($A46,总课程表0!E:E,0)-1)&amp;CHAR(10)&amp;INDEX(总课程表0!$A:$A,MATCH($A46,总课程表0!E:E,0)-1),"")</f>
        <v>信息
八6</v>
      </c>
      <c r="F46" s="51" t="str">
        <f>IFERROR(INDEX(总课程表0!F:F,MATCH($A46,总课程表0!F:F,0)-1)&amp;CHAR(10)&amp;INDEX(总课程表0!$A:$A,MATCH($A46,总课程表0!F:F,0)-1),"")</f>
        <v>信息
八9</v>
      </c>
      <c r="G46" s="49" t="str">
        <f>IFERROR(INDEX(总课程表0!G:G,MATCH($A46,总课程表0!G:G,0)-1)&amp;CHAR(10)&amp;INDEX(总课程表0!$A:$A,MATCH($A46,总课程表0!G:G,0)-1),"")</f>
        <v/>
      </c>
      <c r="H46" s="49" t="str">
        <f>IFERROR(INDEX(总课程表0!H:H,MATCH($A46,总课程表0!H:H,0)-1)&amp;CHAR(10)&amp;INDEX(总课程表0!$A:$A,MATCH($A46,总课程表0!H:H,0)-1),"")</f>
        <v>信息
八7</v>
      </c>
      <c r="I46" s="54" t="str">
        <f>IFERROR(INDEX(总课程表0!I:I,MATCH($A46,总课程表0!I:I,0)-1)&amp;CHAR(10)&amp;INDEX(总课程表0!$A:$A,MATCH($A46,总课程表0!I:I,0)-1),"")</f>
        <v/>
      </c>
      <c r="J46" s="51" t="str">
        <f ca="1">IFERROR(INDEX(总课程表0!J:J,MATCH($A46,总课程表0!J:J,0)-1)&amp;CHAR(10)&amp;INDEX(总课程表0!$A:$A,MATCH($A46,总课程表0!J:J,0)-1),"")</f>
        <v/>
      </c>
      <c r="K46" s="49" t="str">
        <f>IFERROR(INDEX(总课程表0!K:K,MATCH($A46,总课程表0!K:K,0)-1)&amp;CHAR(10)&amp;INDEX(总课程表0!$A:$A,MATCH($A46,总课程表0!K:K,0)-1),"")</f>
        <v/>
      </c>
      <c r="L46" s="49" t="str">
        <f>IFERROR(INDEX(总课程表0!L:L,MATCH($A46,总课程表0!L:L,0)-1)&amp;CHAR(10)&amp;INDEX(总课程表0!$A:$A,MATCH($A46,总课程表0!L:L,0)-1),"")</f>
        <v/>
      </c>
      <c r="M46" s="50" t="str">
        <f>IFERROR(INDEX(总课程表0!M:M,MATCH($A46,总课程表0!M:M,0)-1)&amp;CHAR(10)&amp;INDEX(总课程表0!$A:$A,MATCH($A46,总课程表0!M:M,0)-1),"")</f>
        <v/>
      </c>
      <c r="N46" s="51" t="str">
        <f>IFERROR(INDEX(总课程表0!N:N,MATCH($A46,总课程表0!N:N,0)-1)&amp;CHAR(10)&amp;INDEX(总课程表0!$A:$A,MATCH($A46,总课程表0!N:N,0)-1),"")</f>
        <v>信息
八8</v>
      </c>
      <c r="O46" s="49" t="str">
        <f>IFERROR(INDEX(总课程表0!O:O,MATCH($A46,总课程表0!O:O,0)-1)&amp;CHAR(10)&amp;INDEX(总课程表0!$A:$A,MATCH($A46,总课程表0!O:O,0)-1),"")</f>
        <v/>
      </c>
      <c r="P46" s="49" t="str">
        <f>IFERROR(INDEX(总课程表0!P:P,MATCH($A46,总课程表0!P:P,0)-1)&amp;CHAR(10)&amp;INDEX(总课程表0!$A:$A,MATCH($A46,总课程表0!P:P,0)-1),"")</f>
        <v/>
      </c>
      <c r="Q46" s="54" t="str">
        <f>IFERROR(INDEX(总课程表0!Q:Q,MATCH($A46,总课程表0!Q:Q,0)-1)&amp;CHAR(10)&amp;INDEX(总课程表0!$A:$A,MATCH($A46,总课程表0!Q:Q,0)-1),"")</f>
        <v/>
      </c>
      <c r="R46" s="51" t="str">
        <f ca="1">IFERROR(INDEX(总课程表0!R:R,MATCH($A46,总课程表0!R:R,0)-1)&amp;CHAR(10)&amp;INDEX(总课程表0!$A:$A,MATCH($A46,总课程表0!R:R,0)-1),"")</f>
        <v/>
      </c>
      <c r="S46" s="49" t="str">
        <f>IFERROR(INDEX(总课程表0!S:S,MATCH($A46,总课程表0!S:S,0)-1)&amp;CHAR(10)&amp;INDEX(总课程表0!$A:$A,MATCH($A46,总课程表0!S:S,0)-1),"")</f>
        <v/>
      </c>
      <c r="T46" s="49" t="str">
        <f>IFERROR(INDEX(总课程表0!T:T,MATCH($A46,总课程表0!T:T,0)-1)&amp;CHAR(10)&amp;INDEX(总课程表0!$A:$A,MATCH($A46,总课程表0!T:T,0)-1),"")</f>
        <v>信息
八9</v>
      </c>
      <c r="U46" s="50" t="str">
        <f>IFERROR(INDEX(总课程表0!U:U,MATCH($A46,总课程表0!U:U,0)-1)&amp;CHAR(10)&amp;INDEX(总课程表0!$A:$A,MATCH($A46,总课程表0!U:U,0)-1),"")</f>
        <v/>
      </c>
      <c r="V46" s="51" t="str">
        <f>IFERROR(INDEX(总课程表0!V:V,MATCH($A46,总课程表0!V:V,0)-1)&amp;CHAR(10)&amp;INDEX(总课程表0!$A:$A,MATCH($A46,总课程表0!V:V,0)-1),"")</f>
        <v/>
      </c>
      <c r="W46" s="49" t="str">
        <f>IFERROR(INDEX(总课程表0!W:W,MATCH($A46,总课程表0!W:W,0)-1)&amp;CHAR(10)&amp;INDEX(总课程表0!$A:$A,MATCH($A46,总课程表0!W:W,0)-1),"")</f>
        <v/>
      </c>
      <c r="X46" s="49" t="str">
        <f t="array" ref="X46">IFERROR(IF(OR(A46=走班课),"选修",INDEX(总课程表0!X:X,MATCH($A46,总课程表0!X:X,0)-1)&amp;CHAR(10)&amp;INDEX(总课程表0!$A:$A,MATCH($A46,总课程表0!X:X,0)-1)),"")</f>
        <v>选修</v>
      </c>
      <c r="Y46" s="54" t="str">
        <f>IFERROR(INDEX(总课程表0!Y:Y,MATCH($A46,总课程表0!Y:Y,0)-1)&amp;CHAR(10)&amp;INDEX(总课程表0!$A:$A,MATCH($A46,总课程表0!Y:Y,0)-1),"")</f>
        <v/>
      </c>
      <c r="Z46" s="51" t="str">
        <f ca="1">IFERROR(INDEX(总课程表0!Z:Z,MATCH($A46,总课程表0!Z:Z,0)-1)&amp;CHAR(10)&amp;INDEX(总课程表0!$A:$A,MATCH($A46,总课程表0!Z:Z,0)-1),"")</f>
        <v/>
      </c>
      <c r="AA46" s="49" t="str">
        <f>IFERROR(INDEX(总课程表0!AA:AA,MATCH($A46,总课程表0!AA:AA,0)-1)&amp;CHAR(10)&amp;INDEX(总课程表0!$A:$A,MATCH($A46,总课程表0!AA:AA,0)-1),"")</f>
        <v/>
      </c>
      <c r="AB46" s="49" t="str">
        <f>IFERROR(INDEX(总课程表0!AB:AB,MATCH($A46,总课程表0!AB:AB,0)-1)&amp;CHAR(10)&amp;INDEX(总课程表0!$A:$A,MATCH($A46,总课程表0!AB:AB,0)-1),"")</f>
        <v>信息
八7</v>
      </c>
      <c r="AC46" s="50" t="str">
        <f>IFERROR(INDEX(总课程表0!AC:AC,MATCH($A46,总课程表0!AC:AC,0)-1)&amp;CHAR(10)&amp;INDEX(总课程表0!$A:$A,MATCH($A46,总课程表0!AC:AC,0)-1),"")</f>
        <v/>
      </c>
      <c r="AD46" s="51" t="str">
        <f>IFERROR(INDEX(总课程表0!AD:AD,MATCH($A46,总课程表0!AD:AD,0)-1)&amp;CHAR(10)&amp;INDEX(总课程表0!$A:$A,MATCH($A46,总课程表0!AD:AD,0)-1),"")</f>
        <v/>
      </c>
      <c r="AE46" s="49" t="str">
        <f>IFERROR(INDEX(总课程表0!AE:AE,MATCH($A46,总课程表0!AE:AE,0)-1)&amp;CHAR(10)&amp;INDEX(总课程表0!$A:$A,MATCH($A46,总课程表0!AE:AE,0)-1),"")</f>
        <v/>
      </c>
      <c r="AF46" s="49" t="str">
        <f>IFERROR(INDEX(总课程表0!AF:AF,MATCH($A46,总课程表0!AF:AF,0)-1)&amp;CHAR(10)&amp;INDEX(总课程表0!$A:$A,MATCH($A46,总课程表0!AF:AF,0)-1),"")</f>
        <v/>
      </c>
      <c r="AG46" s="54" t="str">
        <f>IFERROR(INDEX(总课程表0!AG:AG,MATCH($A46,总课程表0!AG:AG,0)-1)&amp;CHAR(10)&amp;INDEX(总课程表0!$A:$A,MATCH($A46,总课程表0!AG:AG,0)-1),"")</f>
        <v/>
      </c>
      <c r="AH46" s="51" t="str">
        <f ca="1">IFERROR(INDEX(总课程表0!AH:AH,MATCH($A46,总课程表0!AH:AH,0)-1)&amp;CHAR(10)&amp;INDEX(总课程表0!$A:$A,MATCH($A46,总课程表0!AH:AH,0)-1),"")</f>
        <v/>
      </c>
      <c r="AI46" s="49" t="str">
        <f>IFERROR(INDEX(总课程表0!AI:AI,MATCH($A46,总课程表0!AI:AI,0)-1)&amp;CHAR(10)&amp;INDEX(总课程表0!$A:$A,MATCH($A46,总课程表0!AI:AI,0)-1),"")</f>
        <v/>
      </c>
      <c r="AJ46" s="49" t="str">
        <f>IFERROR(INDEX(总课程表0!AJ:AJ,MATCH($A46,总课程表0!AJ:AJ,0)-1)&amp;CHAR(10)&amp;INDEX(总课程表0!$A:$A,MATCH($A46,总课程表0!AJ:AJ,0)-1),"")</f>
        <v/>
      </c>
      <c r="AK46" s="50" t="str">
        <f>IFERROR(INDEX(总课程表0!AK:AK,MATCH($A46,总课程表0!AK:AK,0)-1)&amp;CHAR(10)&amp;INDEX(总课程表0!$A:$A,MATCH($A46,总课程表0!AK:AK,0)-1),"")</f>
        <v/>
      </c>
      <c r="AL46" s="51" t="str">
        <f>IFERROR(INDEX(总课程表0!AL:AL,MATCH($A46,总课程表0!AL:AL,0)-1)&amp;CHAR(10)&amp;INDEX(总课程表0!$A:$A,MATCH($A46,总课程表0!AL:AL,0)-1),"")</f>
        <v>信息
八6</v>
      </c>
      <c r="AM46" s="49" t="str">
        <f>IFERROR(INDEX(总课程表0!AM:AM,MATCH($A46,总课程表0!AM:AM,0)-1)&amp;CHAR(10)&amp;INDEX(总课程表0!$A:$A,MATCH($A46,总课程表0!AM:AM,0)-1),"")</f>
        <v>信息
八8</v>
      </c>
      <c r="AN46" s="49" t="str">
        <f>IFERROR(INDEX(总课程表0!AN:AN,MATCH($A46,总课程表0!AN:AN,0)-1)&amp;CHAR(10)&amp;INDEX(总课程表0!$A:$A,MATCH($A46,总课程表0!AN:AN,0)-1),"")</f>
        <v/>
      </c>
      <c r="AO46" s="54" t="str">
        <f>IFERROR(INDEX(总课程表0!AO:AO,MATCH($A46,总课程表0!AO:AO,0)-1)&amp;CHAR(10)&amp;INDEX(总课程表0!$A:$A,MATCH($A46,总课程表0!AO:AO,0)-1),"")</f>
        <v/>
      </c>
      <c r="AR46" s="56"/>
      <c r="AS46" s="56"/>
      <c r="AT46" s="56"/>
      <c r="AU46" s="56"/>
      <c r="AV46" s="56"/>
    </row>
    <row r="47" spans="1:48" ht="22.6" customHeight="1" x14ac:dyDescent="0.15">
      <c r="A47" s="20" t="str">
        <f>教师安排!AI45</f>
        <v>刘翩翩</v>
      </c>
      <c r="B47" s="48" t="str">
        <f ca="1">IFERROR(INDEX(总课程表0!B:B,MATCH($A47,总课程表0!B:B,0)-1)&amp;CHAR(10)&amp;INDEX(总课程表0!$A:$A,MATCH($A47,总课程表0!B:B,0)-1),"")</f>
        <v/>
      </c>
      <c r="C47" s="49" t="str">
        <f>IFERROR(INDEX(总课程表0!C:C,MATCH($A47,总课程表0!C:C,0)-1)&amp;CHAR(10)&amp;INDEX(总课程表0!$A:$A,MATCH($A47,总课程表0!C:C,0)-1),"")</f>
        <v>外语
七9</v>
      </c>
      <c r="D47" s="49" t="str">
        <f>IFERROR(INDEX(总课程表0!D:D,MATCH($A47,总课程表0!D:D,0)-1)&amp;CHAR(10)&amp;INDEX(总课程表0!$A:$A,MATCH($A47,总课程表0!D:D,0)-1),"")</f>
        <v/>
      </c>
      <c r="E47" s="50" t="str">
        <f>IFERROR(INDEX(总课程表0!E:E,MATCH($A47,总课程表0!E:E,0)-1)&amp;CHAR(10)&amp;INDEX(总课程表0!$A:$A,MATCH($A47,总课程表0!E:E,0)-1),"")</f>
        <v/>
      </c>
      <c r="F47" s="51" t="str">
        <f>IFERROR(INDEX(总课程表0!F:F,MATCH($A47,总课程表0!F:F,0)-1)&amp;CHAR(10)&amp;INDEX(总课程表0!$A:$A,MATCH($A47,总课程表0!F:F,0)-1),"")</f>
        <v/>
      </c>
      <c r="G47" s="49" t="str">
        <f>IFERROR(INDEX(总课程表0!G:G,MATCH($A47,总课程表0!G:G,0)-1)&amp;CHAR(10)&amp;INDEX(总课程表0!$A:$A,MATCH($A47,总课程表0!G:G,0)-1),"")</f>
        <v>外语
七7</v>
      </c>
      <c r="H47" s="49" t="str">
        <f>IFERROR(INDEX(总课程表0!H:H,MATCH($A47,总课程表0!H:H,0)-1)&amp;CHAR(10)&amp;INDEX(总课程表0!$A:$A,MATCH($A47,总课程表0!H:H,0)-1),"")</f>
        <v/>
      </c>
      <c r="I47" s="54" t="str">
        <f>IFERROR(INDEX(总课程表0!I:I,MATCH($A47,总课程表0!I:I,0)-1)&amp;CHAR(10)&amp;INDEX(总课程表0!$A:$A,MATCH($A47,总课程表0!I:I,0)-1),"")</f>
        <v/>
      </c>
      <c r="J47" s="51" t="str">
        <f ca="1">IFERROR(INDEX(总课程表0!J:J,MATCH($A47,总课程表0!J:J,0)-1)&amp;CHAR(10)&amp;INDEX(总课程表0!$A:$A,MATCH($A47,总课程表0!J:J,0)-1),"")</f>
        <v>外语
七9</v>
      </c>
      <c r="K47" s="49" t="str">
        <f>IFERROR(INDEX(总课程表0!K:K,MATCH($A47,总课程表0!K:K,0)-1)&amp;CHAR(10)&amp;INDEX(总课程表0!$A:$A,MATCH($A47,总课程表0!K:K,0)-1),"")</f>
        <v>外语
七7</v>
      </c>
      <c r="L47" s="49" t="str">
        <f>IFERROR(INDEX(总课程表0!L:L,MATCH($A47,总课程表0!L:L,0)-1)&amp;CHAR(10)&amp;INDEX(总课程表0!$A:$A,MATCH($A47,总课程表0!L:L,0)-1),"")</f>
        <v/>
      </c>
      <c r="M47" s="50" t="str">
        <f>IFERROR(INDEX(总课程表0!M:M,MATCH($A47,总课程表0!M:M,0)-1)&amp;CHAR(10)&amp;INDEX(总课程表0!$A:$A,MATCH($A47,总课程表0!M:M,0)-1),"")</f>
        <v/>
      </c>
      <c r="N47" s="51" t="str">
        <f>IFERROR(INDEX(总课程表0!N:N,MATCH($A47,总课程表0!N:N,0)-1)&amp;CHAR(10)&amp;INDEX(总课程表0!$A:$A,MATCH($A47,总课程表0!N:N,0)-1),"")</f>
        <v/>
      </c>
      <c r="O47" s="49" t="str">
        <f>IFERROR(INDEX(总课程表0!O:O,MATCH($A47,总课程表0!O:O,0)-1)&amp;CHAR(10)&amp;INDEX(总课程表0!$A:$A,MATCH($A47,总课程表0!O:O,0)-1),"")</f>
        <v/>
      </c>
      <c r="P47" s="49" t="str">
        <f>IFERROR(INDEX(总课程表0!P:P,MATCH($A47,总课程表0!P:P,0)-1)&amp;CHAR(10)&amp;INDEX(总课程表0!$A:$A,MATCH($A47,总课程表0!P:P,0)-1),"")</f>
        <v/>
      </c>
      <c r="Q47" s="54" t="str">
        <f>IFERROR(INDEX(总课程表0!Q:Q,MATCH($A47,总课程表0!Q:Q,0)-1)&amp;CHAR(10)&amp;INDEX(总课程表0!$A:$A,MATCH($A47,总课程表0!Q:Q,0)-1),"")</f>
        <v/>
      </c>
      <c r="R47" s="51" t="str">
        <f ca="1">IFERROR(INDEX(总课程表0!R:R,MATCH($A47,总课程表0!R:R,0)-1)&amp;CHAR(10)&amp;INDEX(总课程表0!$A:$A,MATCH($A47,总课程表0!R:R,0)-1),"")</f>
        <v>外语
七7</v>
      </c>
      <c r="S47" s="49" t="str">
        <f>IFERROR(INDEX(总课程表0!S:S,MATCH($A47,总课程表0!S:S,0)-1)&amp;CHAR(10)&amp;INDEX(总课程表0!$A:$A,MATCH($A47,总课程表0!S:S,0)-1),"")</f>
        <v>外语
七9</v>
      </c>
      <c r="T47" s="49" t="str">
        <f>IFERROR(INDEX(总课程表0!T:T,MATCH($A47,总课程表0!T:T,0)-1)&amp;CHAR(10)&amp;INDEX(总课程表0!$A:$A,MATCH($A47,总课程表0!T:T,0)-1),"")</f>
        <v/>
      </c>
      <c r="U47" s="50" t="str">
        <f>IFERROR(INDEX(总课程表0!U:U,MATCH($A47,总课程表0!U:U,0)-1)&amp;CHAR(10)&amp;INDEX(总课程表0!$A:$A,MATCH($A47,总课程表0!U:U,0)-1),"")</f>
        <v/>
      </c>
      <c r="V47" s="51" t="str">
        <f>IFERROR(INDEX(总课程表0!V:V,MATCH($A47,总课程表0!V:V,0)-1)&amp;CHAR(10)&amp;INDEX(总课程表0!$A:$A,MATCH($A47,总课程表0!V:V,0)-1),"")</f>
        <v/>
      </c>
      <c r="W47" s="49" t="str">
        <f>IFERROR(INDEX(总课程表0!W:W,MATCH($A47,总课程表0!W:W,0)-1)&amp;CHAR(10)&amp;INDEX(总课程表0!$A:$A,MATCH($A47,总课程表0!W:W,0)-1),"")</f>
        <v/>
      </c>
      <c r="X47" s="49" t="str">
        <f t="array" ref="X47">IFERROR(IF(OR(A47=走班课),"选修",INDEX(总课程表0!X:X,MATCH($A47,总课程表0!X:X,0)-1)&amp;CHAR(10)&amp;INDEX(总课程表0!$A:$A,MATCH($A47,总课程表0!X:X,0)-1)),"")</f>
        <v/>
      </c>
      <c r="Y47" s="54" t="str">
        <f>IFERROR(INDEX(总课程表0!Y:Y,MATCH($A47,总课程表0!Y:Y,0)-1)&amp;CHAR(10)&amp;INDEX(总课程表0!$A:$A,MATCH($A47,总课程表0!Y:Y,0)-1),"")</f>
        <v/>
      </c>
      <c r="Z47" s="51" t="str">
        <f ca="1">IFERROR(INDEX(总课程表0!Z:Z,MATCH($A47,总课程表0!Z:Z,0)-1)&amp;CHAR(10)&amp;INDEX(总课程表0!$A:$A,MATCH($A47,总课程表0!Z:Z,0)-1),"")</f>
        <v>外语
七9</v>
      </c>
      <c r="AA47" s="49" t="str">
        <f>IFERROR(INDEX(总课程表0!AA:AA,MATCH($A47,总课程表0!AA:AA,0)-1)&amp;CHAR(10)&amp;INDEX(总课程表0!$A:$A,MATCH($A47,总课程表0!AA:AA,0)-1),"")</f>
        <v/>
      </c>
      <c r="AB47" s="49" t="str">
        <f>IFERROR(INDEX(总课程表0!AB:AB,MATCH($A47,总课程表0!AB:AB,0)-1)&amp;CHAR(10)&amp;INDEX(总课程表0!$A:$A,MATCH($A47,总课程表0!AB:AB,0)-1),"")</f>
        <v/>
      </c>
      <c r="AC47" s="50" t="str">
        <f>IFERROR(INDEX(总课程表0!AC:AC,MATCH($A47,总课程表0!AC:AC,0)-1)&amp;CHAR(10)&amp;INDEX(总课程表0!$A:$A,MATCH($A47,总课程表0!AC:AC,0)-1),"")</f>
        <v/>
      </c>
      <c r="AD47" s="51" t="str">
        <f>IFERROR(INDEX(总课程表0!AD:AD,MATCH($A47,总课程表0!AD:AD,0)-1)&amp;CHAR(10)&amp;INDEX(总课程表0!$A:$A,MATCH($A47,总课程表0!AD:AD,0)-1),"")</f>
        <v/>
      </c>
      <c r="AE47" s="49" t="str">
        <f>IFERROR(INDEX(总课程表0!AE:AE,MATCH($A47,总课程表0!AE:AE,0)-1)&amp;CHAR(10)&amp;INDEX(总课程表0!$A:$A,MATCH($A47,总课程表0!AE:AE,0)-1),"")</f>
        <v>外语
七7</v>
      </c>
      <c r="AF47" s="49" t="str">
        <f>IFERROR(INDEX(总课程表0!AF:AF,MATCH($A47,总课程表0!AF:AF,0)-1)&amp;CHAR(10)&amp;INDEX(总课程表0!$A:$A,MATCH($A47,总课程表0!AF:AF,0)-1),"")</f>
        <v/>
      </c>
      <c r="AG47" s="54" t="str">
        <f>IFERROR(INDEX(总课程表0!AG:AG,MATCH($A47,总课程表0!AG:AG,0)-1)&amp;CHAR(10)&amp;INDEX(总课程表0!$A:$A,MATCH($A47,总课程表0!AG:AG,0)-1),"")</f>
        <v/>
      </c>
      <c r="AH47" s="51" t="str">
        <f ca="1">IFERROR(INDEX(总课程表0!AH:AH,MATCH($A47,总课程表0!AH:AH,0)-1)&amp;CHAR(10)&amp;INDEX(总课程表0!$A:$A,MATCH($A47,总课程表0!AH:AH,0)-1),"")</f>
        <v>地校1
七7</v>
      </c>
      <c r="AI47" s="49" t="str">
        <f>IFERROR(INDEX(总课程表0!AI:AI,MATCH($A47,总课程表0!AI:AI,0)-1)&amp;CHAR(10)&amp;INDEX(总课程表0!$A:$A,MATCH($A47,总课程表0!AI:AI,0)-1),"")</f>
        <v/>
      </c>
      <c r="AJ47" s="49" t="str">
        <f>IFERROR(INDEX(总课程表0!AJ:AJ,MATCH($A47,总课程表0!AJ:AJ,0)-1)&amp;CHAR(10)&amp;INDEX(总课程表0!$A:$A,MATCH($A47,总课程表0!AJ:AJ,0)-1),"")</f>
        <v/>
      </c>
      <c r="AK47" s="50" t="str">
        <f>IFERROR(INDEX(总课程表0!AK:AK,MATCH($A47,总课程表0!AK:AK,0)-1)&amp;CHAR(10)&amp;INDEX(总课程表0!$A:$A,MATCH($A47,总课程表0!AK:AK,0)-1),"")</f>
        <v>地校1
七9</v>
      </c>
      <c r="AL47" s="51" t="str">
        <f>IFERROR(INDEX(总课程表0!AL:AL,MATCH($A47,总课程表0!AL:AL,0)-1)&amp;CHAR(10)&amp;INDEX(总课程表0!$A:$A,MATCH($A47,总课程表0!AL:AL,0)-1),"")</f>
        <v/>
      </c>
      <c r="AM47" s="49" t="str">
        <f>IFERROR(INDEX(总课程表0!AM:AM,MATCH($A47,总课程表0!AM:AM,0)-1)&amp;CHAR(10)&amp;INDEX(总课程表0!$A:$A,MATCH($A47,总课程表0!AM:AM,0)-1),"")</f>
        <v/>
      </c>
      <c r="AN47" s="49" t="str">
        <f>IFERROR(INDEX(总课程表0!AN:AN,MATCH($A47,总课程表0!AN:AN,0)-1)&amp;CHAR(10)&amp;INDEX(总课程表0!$A:$A,MATCH($A47,总课程表0!AN:AN,0)-1),"")</f>
        <v/>
      </c>
      <c r="AO47" s="54" t="str">
        <f>IFERROR(INDEX(总课程表0!AO:AO,MATCH($A47,总课程表0!AO:AO,0)-1)&amp;CHAR(10)&amp;INDEX(总课程表0!$A:$A,MATCH($A47,总课程表0!AO:AO,0)-1),"")</f>
        <v/>
      </c>
      <c r="AR47" s="56"/>
      <c r="AS47" s="56"/>
      <c r="AT47" s="56"/>
      <c r="AU47" s="56"/>
      <c r="AV47" s="56"/>
    </row>
    <row r="48" spans="1:48" ht="22.6" customHeight="1" x14ac:dyDescent="0.15">
      <c r="A48" s="20" t="str">
        <f>教师安排!AI46</f>
        <v>刘永明</v>
      </c>
      <c r="B48" s="48" t="str">
        <f ca="1">IFERROR(INDEX(总课程表0!B:B,MATCH($A48,总课程表0!B:B,0)-1)&amp;CHAR(10)&amp;INDEX(总课程表0!$A:$A,MATCH($A48,总课程表0!B:B,0)-1),"")</f>
        <v/>
      </c>
      <c r="C48" s="49" t="str">
        <f>IFERROR(INDEX(总课程表0!C:C,MATCH($A48,总课程表0!C:C,0)-1)&amp;CHAR(10)&amp;INDEX(总课程表0!$A:$A,MATCH($A48,总课程表0!C:C,0)-1),"")</f>
        <v/>
      </c>
      <c r="D48" s="49" t="str">
        <f>IFERROR(INDEX(总课程表0!D:D,MATCH($A48,总课程表0!D:D,0)-1)&amp;CHAR(10)&amp;INDEX(总课程表0!$A:$A,MATCH($A48,总课程表0!D:D,0)-1),"")</f>
        <v/>
      </c>
      <c r="E48" s="50" t="str">
        <f>IFERROR(INDEX(总课程表0!E:E,MATCH($A48,总课程表0!E:E,0)-1)&amp;CHAR(10)&amp;INDEX(总课程表0!$A:$A,MATCH($A48,总课程表0!E:E,0)-1),"")</f>
        <v>历史
八9</v>
      </c>
      <c r="F48" s="51" t="str">
        <f>IFERROR(INDEX(总课程表0!F:F,MATCH($A48,总课程表0!F:F,0)-1)&amp;CHAR(10)&amp;INDEX(总课程表0!$A:$A,MATCH($A48,总课程表0!F:F,0)-1),"")</f>
        <v/>
      </c>
      <c r="G48" s="49" t="str">
        <f>IFERROR(INDEX(总课程表0!G:G,MATCH($A48,总课程表0!G:G,0)-1)&amp;CHAR(10)&amp;INDEX(总课程表0!$A:$A,MATCH($A48,总课程表0!G:G,0)-1),"")</f>
        <v>历史
九2</v>
      </c>
      <c r="H48" s="49" t="str">
        <f>IFERROR(INDEX(总课程表0!H:H,MATCH($A48,总课程表0!H:H,0)-1)&amp;CHAR(10)&amp;INDEX(总课程表0!$A:$A,MATCH($A48,总课程表0!H:H,0)-1),"")</f>
        <v>历史
九3</v>
      </c>
      <c r="I48" s="54" t="str">
        <f>IFERROR(INDEX(总课程表0!I:I,MATCH($A48,总课程表0!I:I,0)-1)&amp;CHAR(10)&amp;INDEX(总课程表0!$A:$A,MATCH($A48,总课程表0!I:I,0)-1),"")</f>
        <v/>
      </c>
      <c r="J48" s="51" t="str">
        <f ca="1">IFERROR(INDEX(总课程表0!J:J,MATCH($A48,总课程表0!J:J,0)-1)&amp;CHAR(10)&amp;INDEX(总课程表0!$A:$A,MATCH($A48,总课程表0!J:J,0)-1),"")</f>
        <v/>
      </c>
      <c r="K48" s="49" t="str">
        <f>IFERROR(INDEX(总课程表0!K:K,MATCH($A48,总课程表0!K:K,0)-1)&amp;CHAR(10)&amp;INDEX(总课程表0!$A:$A,MATCH($A48,总课程表0!K:K,0)-1),"")</f>
        <v/>
      </c>
      <c r="L48" s="49" t="str">
        <f>IFERROR(INDEX(总课程表0!L:L,MATCH($A48,总课程表0!L:L,0)-1)&amp;CHAR(10)&amp;INDEX(总课程表0!$A:$A,MATCH($A48,总课程表0!L:L,0)-1),"")</f>
        <v/>
      </c>
      <c r="M48" s="50" t="str">
        <f>IFERROR(INDEX(总课程表0!M:M,MATCH($A48,总课程表0!M:M,0)-1)&amp;CHAR(10)&amp;INDEX(总课程表0!$A:$A,MATCH($A48,总课程表0!M:M,0)-1),"")</f>
        <v>历史
七6</v>
      </c>
      <c r="N48" s="51" t="str">
        <f>IFERROR(INDEX(总课程表0!N:N,MATCH($A48,总课程表0!N:N,0)-1)&amp;CHAR(10)&amp;INDEX(总课程表0!$A:$A,MATCH($A48,总课程表0!N:N,0)-1),"")</f>
        <v/>
      </c>
      <c r="O48" s="49" t="str">
        <f>IFERROR(INDEX(总课程表0!O:O,MATCH($A48,总课程表0!O:O,0)-1)&amp;CHAR(10)&amp;INDEX(总课程表0!$A:$A,MATCH($A48,总课程表0!O:O,0)-1),"")</f>
        <v>历史
七5</v>
      </c>
      <c r="P48" s="49" t="str">
        <f>IFERROR(INDEX(总课程表0!P:P,MATCH($A48,总课程表0!P:P,0)-1)&amp;CHAR(10)&amp;INDEX(总课程表0!$A:$A,MATCH($A48,总课程表0!P:P,0)-1),"")</f>
        <v/>
      </c>
      <c r="Q48" s="54" t="str">
        <f>IFERROR(INDEX(总课程表0!Q:Q,MATCH($A48,总课程表0!Q:Q,0)-1)&amp;CHAR(10)&amp;INDEX(总课程表0!$A:$A,MATCH($A48,总课程表0!Q:Q,0)-1),"")</f>
        <v>历史
九11</v>
      </c>
      <c r="R48" s="51" t="str">
        <f ca="1">IFERROR(INDEX(总课程表0!R:R,MATCH($A48,总课程表0!R:R,0)-1)&amp;CHAR(10)&amp;INDEX(总课程表0!$A:$A,MATCH($A48,总课程表0!R:R,0)-1),"")</f>
        <v/>
      </c>
      <c r="S48" s="49" t="str">
        <f>IFERROR(INDEX(总课程表0!S:S,MATCH($A48,总课程表0!S:S,0)-1)&amp;CHAR(10)&amp;INDEX(总课程表0!$A:$A,MATCH($A48,总课程表0!S:S,0)-1),"")</f>
        <v/>
      </c>
      <c r="T48" s="49" t="str">
        <f>IFERROR(INDEX(总课程表0!T:T,MATCH($A48,总课程表0!T:T,0)-1)&amp;CHAR(10)&amp;INDEX(总课程表0!$A:$A,MATCH($A48,总课程表0!T:T,0)-1),"")</f>
        <v/>
      </c>
      <c r="U48" s="50" t="str">
        <f>IFERROR(INDEX(总课程表0!U:U,MATCH($A48,总课程表0!U:U,0)-1)&amp;CHAR(10)&amp;INDEX(总课程表0!$A:$A,MATCH($A48,总课程表0!U:U,0)-1),"")</f>
        <v/>
      </c>
      <c r="V48" s="51" t="str">
        <f>IFERROR(INDEX(总课程表0!V:V,MATCH($A48,总课程表0!V:V,0)-1)&amp;CHAR(10)&amp;INDEX(总课程表0!$A:$A,MATCH($A48,总课程表0!V:V,0)-1),"")</f>
        <v>历史
九11</v>
      </c>
      <c r="W48" s="49" t="str">
        <f>IFERROR(INDEX(总课程表0!W:W,MATCH($A48,总课程表0!W:W,0)-1)&amp;CHAR(10)&amp;INDEX(总课程表0!$A:$A,MATCH($A48,总课程表0!W:W,0)-1),"")</f>
        <v/>
      </c>
      <c r="X48" s="49" t="str">
        <f t="array" ref="X48">IFERROR(IF(OR(A48=走班课),"选修",INDEX(总课程表0!X:X,MATCH($A48,总课程表0!X:X,0)-1)&amp;CHAR(10)&amp;INDEX(总课程表0!$A:$A,MATCH($A48,总课程表0!X:X,0)-1)),"")</f>
        <v>历史
九3</v>
      </c>
      <c r="Y48" s="54" t="str">
        <f>IFERROR(INDEX(总课程表0!Y:Y,MATCH($A48,总课程表0!Y:Y,0)-1)&amp;CHAR(10)&amp;INDEX(总课程表0!$A:$A,MATCH($A48,总课程表0!Y:Y,0)-1),"")</f>
        <v/>
      </c>
      <c r="Z48" s="51" t="str">
        <f ca="1">IFERROR(INDEX(总课程表0!Z:Z,MATCH($A48,总课程表0!Z:Z,0)-1)&amp;CHAR(10)&amp;INDEX(总课程表0!$A:$A,MATCH($A48,总课程表0!Z:Z,0)-1),"")</f>
        <v/>
      </c>
      <c r="AA48" s="49" t="str">
        <f>IFERROR(INDEX(总课程表0!AA:AA,MATCH($A48,总课程表0!AA:AA,0)-1)&amp;CHAR(10)&amp;INDEX(总课程表0!$A:$A,MATCH($A48,总课程表0!AA:AA,0)-1),"")</f>
        <v/>
      </c>
      <c r="AB48" s="49" t="str">
        <f>IFERROR(INDEX(总课程表0!AB:AB,MATCH($A48,总课程表0!AB:AB,0)-1)&amp;CHAR(10)&amp;INDEX(总课程表0!$A:$A,MATCH($A48,总课程表0!AB:AB,0)-1),"")</f>
        <v>历史
七6</v>
      </c>
      <c r="AC48" s="50" t="str">
        <f>IFERROR(INDEX(总课程表0!AC:AC,MATCH($A48,总课程表0!AC:AC,0)-1)&amp;CHAR(10)&amp;INDEX(总课程表0!$A:$A,MATCH($A48,总课程表0!AC:AC,0)-1),"")</f>
        <v>历史
九2</v>
      </c>
      <c r="AD48" s="51" t="str">
        <f>IFERROR(INDEX(总课程表0!AD:AD,MATCH($A48,总课程表0!AD:AD,0)-1)&amp;CHAR(10)&amp;INDEX(总课程表0!$A:$A,MATCH($A48,总课程表0!AD:AD,0)-1),"")</f>
        <v/>
      </c>
      <c r="AE48" s="49" t="str">
        <f>IFERROR(INDEX(总课程表0!AE:AE,MATCH($A48,总课程表0!AE:AE,0)-1)&amp;CHAR(10)&amp;INDEX(总课程表0!$A:$A,MATCH($A48,总课程表0!AE:AE,0)-1),"")</f>
        <v>历史
九11</v>
      </c>
      <c r="AF48" s="49" t="str">
        <f>IFERROR(INDEX(总课程表0!AF:AF,MATCH($A48,总课程表0!AF:AF,0)-1)&amp;CHAR(10)&amp;INDEX(总课程表0!$A:$A,MATCH($A48,总课程表0!AF:AF,0)-1),"")</f>
        <v/>
      </c>
      <c r="AG48" s="54" t="str">
        <f>IFERROR(INDEX(总课程表0!AG:AG,MATCH($A48,总课程表0!AG:AG,0)-1)&amp;CHAR(10)&amp;INDEX(总课程表0!$A:$A,MATCH($A48,总课程表0!AG:AG,0)-1),"")</f>
        <v>历史
九3</v>
      </c>
      <c r="AH48" s="51" t="str">
        <f ca="1">IFERROR(INDEX(总课程表0!AH:AH,MATCH($A48,总课程表0!AH:AH,0)-1)&amp;CHAR(10)&amp;INDEX(总课程表0!$A:$A,MATCH($A48,总课程表0!AH:AH,0)-1),"")</f>
        <v/>
      </c>
      <c r="AI48" s="49" t="str">
        <f>IFERROR(INDEX(总课程表0!AI:AI,MATCH($A48,总课程表0!AI:AI,0)-1)&amp;CHAR(10)&amp;INDEX(总课程表0!$A:$A,MATCH($A48,总课程表0!AI:AI,0)-1),"")</f>
        <v/>
      </c>
      <c r="AJ48" s="49" t="str">
        <f>IFERROR(INDEX(总课程表0!AJ:AJ,MATCH($A48,总课程表0!AJ:AJ,0)-1)&amp;CHAR(10)&amp;INDEX(总课程表0!$A:$A,MATCH($A48,总课程表0!AJ:AJ,0)-1),"")</f>
        <v>历史
八9</v>
      </c>
      <c r="AK48" s="50" t="str">
        <f>IFERROR(INDEX(总课程表0!AK:AK,MATCH($A48,总课程表0!AK:AK,0)-1)&amp;CHAR(10)&amp;INDEX(总课程表0!$A:$A,MATCH($A48,总课程表0!AK:AK,0)-1),"")</f>
        <v/>
      </c>
      <c r="AL48" s="51" t="str">
        <f>IFERROR(INDEX(总课程表0!AL:AL,MATCH($A48,总课程表0!AL:AL,0)-1)&amp;CHAR(10)&amp;INDEX(总课程表0!$A:$A,MATCH($A48,总课程表0!AL:AL,0)-1),"")</f>
        <v/>
      </c>
      <c r="AM48" s="49" t="str">
        <f>IFERROR(INDEX(总课程表0!AM:AM,MATCH($A48,总课程表0!AM:AM,0)-1)&amp;CHAR(10)&amp;INDEX(总课程表0!$A:$A,MATCH($A48,总课程表0!AM:AM,0)-1),"")</f>
        <v>历史
七5</v>
      </c>
      <c r="AN48" s="49" t="str">
        <f>IFERROR(INDEX(总课程表0!AN:AN,MATCH($A48,总课程表0!AN:AN,0)-1)&amp;CHAR(10)&amp;INDEX(总课程表0!$A:$A,MATCH($A48,总课程表0!AN:AN,0)-1),"")</f>
        <v/>
      </c>
      <c r="AO48" s="54" t="str">
        <f>IFERROR(INDEX(总课程表0!AO:AO,MATCH($A48,总课程表0!AO:AO,0)-1)&amp;CHAR(10)&amp;INDEX(总课程表0!$A:$A,MATCH($A48,总课程表0!AO:AO,0)-1),"")</f>
        <v>历史
九2</v>
      </c>
      <c r="AR48" s="56"/>
      <c r="AS48" s="56"/>
      <c r="AT48" s="56"/>
      <c r="AU48" s="56"/>
      <c r="AV48" s="56"/>
    </row>
    <row r="49" spans="1:48" ht="22.6" customHeight="1" x14ac:dyDescent="0.15">
      <c r="A49" s="20" t="str">
        <f>教师安排!AI47</f>
        <v>卢晓东</v>
      </c>
      <c r="B49" s="48" t="str">
        <f ca="1">IFERROR(INDEX(总课程表0!B:B,MATCH($A49,总课程表0!B:B,0)-1)&amp;CHAR(10)&amp;INDEX(总课程表0!$A:$A,MATCH($A49,总课程表0!B:B,0)-1),"")</f>
        <v/>
      </c>
      <c r="C49" s="49" t="str">
        <f>IFERROR(INDEX(总课程表0!C:C,MATCH($A49,总课程表0!C:C,0)-1)&amp;CHAR(10)&amp;INDEX(总课程表0!$A:$A,MATCH($A49,总课程表0!C:C,0)-1),"")</f>
        <v/>
      </c>
      <c r="D49" s="49" t="str">
        <f>IFERROR(INDEX(总课程表0!D:D,MATCH($A49,总课程表0!D:D,0)-1)&amp;CHAR(10)&amp;INDEX(总课程表0!$A:$A,MATCH($A49,总课程表0!D:D,0)-1),"")</f>
        <v/>
      </c>
      <c r="E49" s="50" t="str">
        <f>IFERROR(INDEX(总课程表0!E:E,MATCH($A49,总课程表0!E:E,0)-1)&amp;CHAR(10)&amp;INDEX(总课程表0!$A:$A,MATCH($A49,总课程表0!E:E,0)-1),"")</f>
        <v/>
      </c>
      <c r="F49" s="51" t="str">
        <f>IFERROR(INDEX(总课程表0!F:F,MATCH($A49,总课程表0!F:F,0)-1)&amp;CHAR(10)&amp;INDEX(总课程表0!$A:$A,MATCH($A49,总课程表0!F:F,0)-1),"")</f>
        <v/>
      </c>
      <c r="G49" s="49" t="str">
        <f>IFERROR(INDEX(总课程表0!G:G,MATCH($A49,总课程表0!G:G,0)-1)&amp;CHAR(10)&amp;INDEX(总课程表0!$A:$A,MATCH($A49,总课程表0!G:G,0)-1),"")</f>
        <v/>
      </c>
      <c r="H49" s="49" t="str">
        <f>IFERROR(INDEX(总课程表0!H:H,MATCH($A49,总课程表0!H:H,0)-1)&amp;CHAR(10)&amp;INDEX(总课程表0!$A:$A,MATCH($A49,总课程表0!H:H,0)-1),"")</f>
        <v>地校1
七8</v>
      </c>
      <c r="I49" s="54" t="str">
        <f>IFERROR(INDEX(总课程表0!I:I,MATCH($A49,总课程表0!I:I,0)-1)&amp;CHAR(10)&amp;INDEX(总课程表0!$A:$A,MATCH($A49,总课程表0!I:I,0)-1),"")</f>
        <v/>
      </c>
      <c r="J49" s="51" t="str">
        <f ca="1">IFERROR(INDEX(总课程表0!J:J,MATCH($A49,总课程表0!J:J,0)-1)&amp;CHAR(10)&amp;INDEX(总课程表0!$A:$A,MATCH($A49,总课程表0!J:J,0)-1),"")</f>
        <v/>
      </c>
      <c r="K49" s="49" t="str">
        <f>IFERROR(INDEX(总课程表0!K:K,MATCH($A49,总课程表0!K:K,0)-1)&amp;CHAR(10)&amp;INDEX(总课程表0!$A:$A,MATCH($A49,总课程表0!K:K,0)-1),"")</f>
        <v/>
      </c>
      <c r="L49" s="49" t="str">
        <f>IFERROR(INDEX(总课程表0!L:L,MATCH($A49,总课程表0!L:L,0)-1)&amp;CHAR(10)&amp;INDEX(总课程表0!$A:$A,MATCH($A49,总课程表0!L:L,0)-1),"")</f>
        <v/>
      </c>
      <c r="M49" s="50" t="str">
        <f>IFERROR(INDEX(总课程表0!M:M,MATCH($A49,总课程表0!M:M,0)-1)&amp;CHAR(10)&amp;INDEX(总课程表0!$A:$A,MATCH($A49,总课程表0!M:M,0)-1),"")</f>
        <v>外语
七8</v>
      </c>
      <c r="N49" s="51" t="str">
        <f>IFERROR(INDEX(总课程表0!N:N,MATCH($A49,总课程表0!N:N,0)-1)&amp;CHAR(10)&amp;INDEX(总课程表0!$A:$A,MATCH($A49,总课程表0!N:N,0)-1),"")</f>
        <v/>
      </c>
      <c r="O49" s="49" t="str">
        <f>IFERROR(INDEX(总课程表0!O:O,MATCH($A49,总课程表0!O:O,0)-1)&amp;CHAR(10)&amp;INDEX(总课程表0!$A:$A,MATCH($A49,总课程表0!O:O,0)-1),"")</f>
        <v/>
      </c>
      <c r="P49" s="49" t="str">
        <f>IFERROR(INDEX(总课程表0!P:P,MATCH($A49,总课程表0!P:P,0)-1)&amp;CHAR(10)&amp;INDEX(总课程表0!$A:$A,MATCH($A49,总课程表0!P:P,0)-1),"")</f>
        <v/>
      </c>
      <c r="Q49" s="54" t="str">
        <f>IFERROR(INDEX(总课程表0!Q:Q,MATCH($A49,总课程表0!Q:Q,0)-1)&amp;CHAR(10)&amp;INDEX(总课程表0!$A:$A,MATCH($A49,总课程表0!Q:Q,0)-1),"")</f>
        <v/>
      </c>
      <c r="R49" s="51" t="str">
        <f ca="1">IFERROR(INDEX(总课程表0!R:R,MATCH($A49,总课程表0!R:R,0)-1)&amp;CHAR(10)&amp;INDEX(总课程表0!$A:$A,MATCH($A49,总课程表0!R:R,0)-1),"")</f>
        <v>外语
七8</v>
      </c>
      <c r="S49" s="49" t="str">
        <f>IFERROR(INDEX(总课程表0!S:S,MATCH($A49,总课程表0!S:S,0)-1)&amp;CHAR(10)&amp;INDEX(总课程表0!$A:$A,MATCH($A49,总课程表0!S:S,0)-1),"")</f>
        <v/>
      </c>
      <c r="T49" s="49" t="str">
        <f>IFERROR(INDEX(总课程表0!T:T,MATCH($A49,总课程表0!T:T,0)-1)&amp;CHAR(10)&amp;INDEX(总课程表0!$A:$A,MATCH($A49,总课程表0!T:T,0)-1),"")</f>
        <v/>
      </c>
      <c r="U49" s="50" t="str">
        <f>IFERROR(INDEX(总课程表0!U:U,MATCH($A49,总课程表0!U:U,0)-1)&amp;CHAR(10)&amp;INDEX(总课程表0!$A:$A,MATCH($A49,总课程表0!U:U,0)-1),"")</f>
        <v/>
      </c>
      <c r="V49" s="51" t="str">
        <f>IFERROR(INDEX(总课程表0!V:V,MATCH($A49,总课程表0!V:V,0)-1)&amp;CHAR(10)&amp;INDEX(总课程表0!$A:$A,MATCH($A49,总课程表0!V:V,0)-1),"")</f>
        <v/>
      </c>
      <c r="W49" s="49" t="str">
        <f>IFERROR(INDEX(总课程表0!W:W,MATCH($A49,总课程表0!W:W,0)-1)&amp;CHAR(10)&amp;INDEX(总课程表0!$A:$A,MATCH($A49,总课程表0!W:W,0)-1),"")</f>
        <v/>
      </c>
      <c r="X49" s="49" t="str">
        <f t="array" ref="X49">IFERROR(IF(OR(A49=走班课),"选修",INDEX(总课程表0!X:X,MATCH($A49,总课程表0!X:X,0)-1)&amp;CHAR(10)&amp;INDEX(总课程表0!$A:$A,MATCH($A49,总课程表0!X:X,0)-1)),"")</f>
        <v/>
      </c>
      <c r="Y49" s="54" t="str">
        <f>IFERROR(INDEX(总课程表0!Y:Y,MATCH($A49,总课程表0!Y:Y,0)-1)&amp;CHAR(10)&amp;INDEX(总课程表0!$A:$A,MATCH($A49,总课程表0!Y:Y,0)-1),"")</f>
        <v/>
      </c>
      <c r="Z49" s="51" t="str">
        <f ca="1">IFERROR(INDEX(总课程表0!Z:Z,MATCH($A49,总课程表0!Z:Z,0)-1)&amp;CHAR(10)&amp;INDEX(总课程表0!$A:$A,MATCH($A49,总课程表0!Z:Z,0)-1),"")</f>
        <v/>
      </c>
      <c r="AA49" s="49" t="str">
        <f>IFERROR(INDEX(总课程表0!AA:AA,MATCH($A49,总课程表0!AA:AA,0)-1)&amp;CHAR(10)&amp;INDEX(总课程表0!$A:$A,MATCH($A49,总课程表0!AA:AA,0)-1),"")</f>
        <v/>
      </c>
      <c r="AB49" s="49" t="str">
        <f>IFERROR(INDEX(总课程表0!AB:AB,MATCH($A49,总课程表0!AB:AB,0)-1)&amp;CHAR(10)&amp;INDEX(总课程表0!$A:$A,MATCH($A49,总课程表0!AB:AB,0)-1),"")</f>
        <v/>
      </c>
      <c r="AC49" s="50" t="str">
        <f>IFERROR(INDEX(总课程表0!AC:AC,MATCH($A49,总课程表0!AC:AC,0)-1)&amp;CHAR(10)&amp;INDEX(总课程表0!$A:$A,MATCH($A49,总课程表0!AC:AC,0)-1),"")</f>
        <v/>
      </c>
      <c r="AD49" s="51" t="str">
        <f>IFERROR(INDEX(总课程表0!AD:AD,MATCH($A49,总课程表0!AD:AD,0)-1)&amp;CHAR(10)&amp;INDEX(总课程表0!$A:$A,MATCH($A49,总课程表0!AD:AD,0)-1),"")</f>
        <v/>
      </c>
      <c r="AE49" s="49" t="str">
        <f>IFERROR(INDEX(总课程表0!AE:AE,MATCH($A49,总课程表0!AE:AE,0)-1)&amp;CHAR(10)&amp;INDEX(总课程表0!$A:$A,MATCH($A49,总课程表0!AE:AE,0)-1),"")</f>
        <v>外语
七8</v>
      </c>
      <c r="AF49" s="49" t="str">
        <f>IFERROR(INDEX(总课程表0!AF:AF,MATCH($A49,总课程表0!AF:AF,0)-1)&amp;CHAR(10)&amp;INDEX(总课程表0!$A:$A,MATCH($A49,总课程表0!AF:AF,0)-1),"")</f>
        <v/>
      </c>
      <c r="AG49" s="54" t="str">
        <f>IFERROR(INDEX(总课程表0!AG:AG,MATCH($A49,总课程表0!AG:AG,0)-1)&amp;CHAR(10)&amp;INDEX(总课程表0!$A:$A,MATCH($A49,总课程表0!AG:AG,0)-1),"")</f>
        <v/>
      </c>
      <c r="AH49" s="51" t="str">
        <f ca="1">IFERROR(INDEX(总课程表0!AH:AH,MATCH($A49,总课程表0!AH:AH,0)-1)&amp;CHAR(10)&amp;INDEX(总课程表0!$A:$A,MATCH($A49,总课程表0!AH:AH,0)-1),"")</f>
        <v>外语
七8</v>
      </c>
      <c r="AI49" s="49" t="str">
        <f>IFERROR(INDEX(总课程表0!AI:AI,MATCH($A49,总课程表0!AI:AI,0)-1)&amp;CHAR(10)&amp;INDEX(总课程表0!$A:$A,MATCH($A49,总课程表0!AI:AI,0)-1),"")</f>
        <v/>
      </c>
      <c r="AJ49" s="49" t="str">
        <f>IFERROR(INDEX(总课程表0!AJ:AJ,MATCH($A49,总课程表0!AJ:AJ,0)-1)&amp;CHAR(10)&amp;INDEX(总课程表0!$A:$A,MATCH($A49,总课程表0!AJ:AJ,0)-1),"")</f>
        <v/>
      </c>
      <c r="AK49" s="50" t="str">
        <f>IFERROR(INDEX(总课程表0!AK:AK,MATCH($A49,总课程表0!AK:AK,0)-1)&amp;CHAR(10)&amp;INDEX(总课程表0!$A:$A,MATCH($A49,总课程表0!AK:AK,0)-1),"")</f>
        <v/>
      </c>
      <c r="AL49" s="51" t="str">
        <f>IFERROR(INDEX(总课程表0!AL:AL,MATCH($A49,总课程表0!AL:AL,0)-1)&amp;CHAR(10)&amp;INDEX(总课程表0!$A:$A,MATCH($A49,总课程表0!AL:AL,0)-1),"")</f>
        <v/>
      </c>
      <c r="AM49" s="49" t="str">
        <f>IFERROR(INDEX(总课程表0!AM:AM,MATCH($A49,总课程表0!AM:AM,0)-1)&amp;CHAR(10)&amp;INDEX(总课程表0!$A:$A,MATCH($A49,总课程表0!AM:AM,0)-1),"")</f>
        <v/>
      </c>
      <c r="AN49" s="49" t="str">
        <f>IFERROR(INDEX(总课程表0!AN:AN,MATCH($A49,总课程表0!AN:AN,0)-1)&amp;CHAR(10)&amp;INDEX(总课程表0!$A:$A,MATCH($A49,总课程表0!AN:AN,0)-1),"")</f>
        <v/>
      </c>
      <c r="AO49" s="54" t="str">
        <f>IFERROR(INDEX(总课程表0!AO:AO,MATCH($A49,总课程表0!AO:AO,0)-1)&amp;CHAR(10)&amp;INDEX(总课程表0!$A:$A,MATCH($A49,总课程表0!AO:AO,0)-1),"")</f>
        <v/>
      </c>
      <c r="AR49" s="56"/>
      <c r="AS49" s="56"/>
      <c r="AT49" s="56"/>
      <c r="AU49" s="56"/>
      <c r="AV49" s="56"/>
    </row>
    <row r="50" spans="1:48" ht="22.6" customHeight="1" x14ac:dyDescent="0.15">
      <c r="A50" s="20" t="str">
        <f>教师安排!AI48</f>
        <v>陆俊</v>
      </c>
      <c r="B50" s="48" t="str">
        <f ca="1">IFERROR(INDEX(总课程表0!B:B,MATCH($A50,总课程表0!B:B,0)-1)&amp;CHAR(10)&amp;INDEX(总课程表0!$A:$A,MATCH($A50,总课程表0!B:B,0)-1),"")</f>
        <v/>
      </c>
      <c r="C50" s="49" t="str">
        <f>IFERROR(INDEX(总课程表0!C:C,MATCH($A50,总课程表0!C:C,0)-1)&amp;CHAR(10)&amp;INDEX(总课程表0!$A:$A,MATCH($A50,总课程表0!C:C,0)-1),"")</f>
        <v/>
      </c>
      <c r="D50" s="49" t="str">
        <f>IFERROR(INDEX(总课程表0!D:D,MATCH($A50,总课程表0!D:D,0)-1)&amp;CHAR(10)&amp;INDEX(总课程表0!$A:$A,MATCH($A50,总课程表0!D:D,0)-1),"")</f>
        <v/>
      </c>
      <c r="E50" s="50" t="str">
        <f>IFERROR(INDEX(总课程表0!E:E,MATCH($A50,总课程表0!E:E,0)-1)&amp;CHAR(10)&amp;INDEX(总课程表0!$A:$A,MATCH($A50,总课程表0!E:E,0)-1),"")</f>
        <v/>
      </c>
      <c r="F50" s="51" t="str">
        <f>IFERROR(INDEX(总课程表0!F:F,MATCH($A50,总课程表0!F:F,0)-1)&amp;CHAR(10)&amp;INDEX(总课程表0!$A:$A,MATCH($A50,总课程表0!F:F,0)-1),"")</f>
        <v/>
      </c>
      <c r="G50" s="49" t="str">
        <f>IFERROR(INDEX(总课程表0!G:G,MATCH($A50,总课程表0!G:G,0)-1)&amp;CHAR(10)&amp;INDEX(总课程表0!$A:$A,MATCH($A50,总课程表0!G:G,0)-1),"")</f>
        <v/>
      </c>
      <c r="H50" s="49" t="str">
        <f>IFERROR(INDEX(总课程表0!H:H,MATCH($A50,总课程表0!H:H,0)-1)&amp;CHAR(10)&amp;INDEX(总课程表0!$A:$A,MATCH($A50,总课程表0!H:H,0)-1),"")</f>
        <v>物理
八1</v>
      </c>
      <c r="I50" s="54" t="str">
        <f>IFERROR(INDEX(总课程表0!I:I,MATCH($A50,总课程表0!I:I,0)-1)&amp;CHAR(10)&amp;INDEX(总课程表0!$A:$A,MATCH($A50,总课程表0!I:I,0)-1),"")</f>
        <v/>
      </c>
      <c r="J50" s="51" t="str">
        <f ca="1">IFERROR(INDEX(总课程表0!J:J,MATCH($A50,总课程表0!J:J,0)-1)&amp;CHAR(10)&amp;INDEX(总课程表0!$A:$A,MATCH($A50,总课程表0!J:J,0)-1),"")</f>
        <v/>
      </c>
      <c r="K50" s="49" t="str">
        <f>IFERROR(INDEX(总课程表0!K:K,MATCH($A50,总课程表0!K:K,0)-1)&amp;CHAR(10)&amp;INDEX(总课程表0!$A:$A,MATCH($A50,总课程表0!K:K,0)-1),"")</f>
        <v/>
      </c>
      <c r="L50" s="49" t="str">
        <f>IFERROR(INDEX(总课程表0!L:L,MATCH($A50,总课程表0!L:L,0)-1)&amp;CHAR(10)&amp;INDEX(总课程表0!$A:$A,MATCH($A50,总课程表0!L:L,0)-1),"")</f>
        <v/>
      </c>
      <c r="M50" s="50" t="str">
        <f>IFERROR(INDEX(总课程表0!M:M,MATCH($A50,总课程表0!M:M,0)-1)&amp;CHAR(10)&amp;INDEX(总课程表0!$A:$A,MATCH($A50,总课程表0!M:M,0)-1),"")</f>
        <v/>
      </c>
      <c r="N50" s="51" t="str">
        <f>IFERROR(INDEX(总课程表0!N:N,MATCH($A50,总课程表0!N:N,0)-1)&amp;CHAR(10)&amp;INDEX(总课程表0!$A:$A,MATCH($A50,总课程表0!N:N,0)-1),"")</f>
        <v/>
      </c>
      <c r="O50" s="49" t="str">
        <f>IFERROR(INDEX(总课程表0!O:O,MATCH($A50,总课程表0!O:O,0)-1)&amp;CHAR(10)&amp;INDEX(总课程表0!$A:$A,MATCH($A50,总课程表0!O:O,0)-1),"")</f>
        <v/>
      </c>
      <c r="P50" s="49" t="str">
        <f>IFERROR(INDEX(总课程表0!P:P,MATCH($A50,总课程表0!P:P,0)-1)&amp;CHAR(10)&amp;INDEX(总课程表0!$A:$A,MATCH($A50,总课程表0!P:P,0)-1),"")</f>
        <v/>
      </c>
      <c r="Q50" s="54" t="str">
        <f>IFERROR(INDEX(总课程表0!Q:Q,MATCH($A50,总课程表0!Q:Q,0)-1)&amp;CHAR(10)&amp;INDEX(总课程表0!$A:$A,MATCH($A50,总课程表0!Q:Q,0)-1),"")</f>
        <v/>
      </c>
      <c r="R50" s="51" t="str">
        <f ca="1">IFERROR(INDEX(总课程表0!R:R,MATCH($A50,总课程表0!R:R,0)-1)&amp;CHAR(10)&amp;INDEX(总课程表0!$A:$A,MATCH($A50,总课程表0!R:R,0)-1),"")</f>
        <v/>
      </c>
      <c r="S50" s="49" t="str">
        <f>IFERROR(INDEX(总课程表0!S:S,MATCH($A50,总课程表0!S:S,0)-1)&amp;CHAR(10)&amp;INDEX(总课程表0!$A:$A,MATCH($A50,总课程表0!S:S,0)-1),"")</f>
        <v>物理
八1</v>
      </c>
      <c r="T50" s="49" t="str">
        <f>IFERROR(INDEX(总课程表0!T:T,MATCH($A50,总课程表0!T:T,0)-1)&amp;CHAR(10)&amp;INDEX(总课程表0!$A:$A,MATCH($A50,总课程表0!T:T,0)-1),"")</f>
        <v/>
      </c>
      <c r="U50" s="50" t="str">
        <f>IFERROR(INDEX(总课程表0!U:U,MATCH($A50,总课程表0!U:U,0)-1)&amp;CHAR(10)&amp;INDEX(总课程表0!$A:$A,MATCH($A50,总课程表0!U:U,0)-1),"")</f>
        <v/>
      </c>
      <c r="V50" s="51" t="str">
        <f>IFERROR(INDEX(总课程表0!V:V,MATCH($A50,总课程表0!V:V,0)-1)&amp;CHAR(10)&amp;INDEX(总课程表0!$A:$A,MATCH($A50,总课程表0!V:V,0)-1),"")</f>
        <v/>
      </c>
      <c r="W50" s="49" t="str">
        <f>IFERROR(INDEX(总课程表0!W:W,MATCH($A50,总课程表0!W:W,0)-1)&amp;CHAR(10)&amp;INDEX(总课程表0!$A:$A,MATCH($A50,总课程表0!W:W,0)-1),"")</f>
        <v/>
      </c>
      <c r="X50" s="49" t="str">
        <f t="array" ref="X50">IFERROR(IF(OR(A50=走班课),"选修",INDEX(总课程表0!X:X,MATCH($A50,总课程表0!X:X,0)-1)&amp;CHAR(10)&amp;INDEX(总课程表0!$A:$A,MATCH($A50,总课程表0!X:X,0)-1)),"")</f>
        <v/>
      </c>
      <c r="Y50" s="54" t="str">
        <f>IFERROR(INDEX(总课程表0!Y:Y,MATCH($A50,总课程表0!Y:Y,0)-1)&amp;CHAR(10)&amp;INDEX(总课程表0!$A:$A,MATCH($A50,总课程表0!Y:Y,0)-1),"")</f>
        <v/>
      </c>
      <c r="Z50" s="51" t="str">
        <f ca="1">IFERROR(INDEX(总课程表0!Z:Z,MATCH($A50,总课程表0!Z:Z,0)-1)&amp;CHAR(10)&amp;INDEX(总课程表0!$A:$A,MATCH($A50,总课程表0!Z:Z,0)-1),"")</f>
        <v/>
      </c>
      <c r="AA50" s="49" t="str">
        <f>IFERROR(INDEX(总课程表0!AA:AA,MATCH($A50,总课程表0!AA:AA,0)-1)&amp;CHAR(10)&amp;INDEX(总课程表0!$A:$A,MATCH($A50,总课程表0!AA:AA,0)-1),"")</f>
        <v/>
      </c>
      <c r="AB50" s="49" t="str">
        <f>IFERROR(INDEX(总课程表0!AB:AB,MATCH($A50,总课程表0!AB:AB,0)-1)&amp;CHAR(10)&amp;INDEX(总课程表0!$A:$A,MATCH($A50,总课程表0!AB:AB,0)-1),"")</f>
        <v/>
      </c>
      <c r="AC50" s="50" t="str">
        <f>IFERROR(INDEX(总课程表0!AC:AC,MATCH($A50,总课程表0!AC:AC,0)-1)&amp;CHAR(10)&amp;INDEX(总课程表0!$A:$A,MATCH($A50,总课程表0!AC:AC,0)-1),"")</f>
        <v/>
      </c>
      <c r="AD50" s="51" t="str">
        <f>IFERROR(INDEX(总课程表0!AD:AD,MATCH($A50,总课程表0!AD:AD,0)-1)&amp;CHAR(10)&amp;INDEX(总课程表0!$A:$A,MATCH($A50,总课程表0!AD:AD,0)-1),"")</f>
        <v/>
      </c>
      <c r="AE50" s="49" t="str">
        <f>IFERROR(INDEX(总课程表0!AE:AE,MATCH($A50,总课程表0!AE:AE,0)-1)&amp;CHAR(10)&amp;INDEX(总课程表0!$A:$A,MATCH($A50,总课程表0!AE:AE,0)-1),"")</f>
        <v/>
      </c>
      <c r="AF50" s="49" t="str">
        <f>IFERROR(INDEX(总课程表0!AF:AF,MATCH($A50,总课程表0!AF:AF,0)-1)&amp;CHAR(10)&amp;INDEX(总课程表0!$A:$A,MATCH($A50,总课程表0!AF:AF,0)-1),"")</f>
        <v/>
      </c>
      <c r="AG50" s="54" t="str">
        <f>IFERROR(INDEX(总课程表0!AG:AG,MATCH($A50,总课程表0!AG:AG,0)-1)&amp;CHAR(10)&amp;INDEX(总课程表0!$A:$A,MATCH($A50,总课程表0!AG:AG,0)-1),"")</f>
        <v/>
      </c>
      <c r="AH50" s="51" t="str">
        <f ca="1">IFERROR(INDEX(总课程表0!AH:AH,MATCH($A50,总课程表0!AH:AH,0)-1)&amp;CHAR(10)&amp;INDEX(总课程表0!$A:$A,MATCH($A50,总课程表0!AH:AH,0)-1),"")</f>
        <v/>
      </c>
      <c r="AI50" s="49" t="str">
        <f>IFERROR(INDEX(总课程表0!AI:AI,MATCH($A50,总课程表0!AI:AI,0)-1)&amp;CHAR(10)&amp;INDEX(总课程表0!$A:$A,MATCH($A50,总课程表0!AI:AI,0)-1),"")</f>
        <v/>
      </c>
      <c r="AJ50" s="49" t="str">
        <f>IFERROR(INDEX(总课程表0!AJ:AJ,MATCH($A50,总课程表0!AJ:AJ,0)-1)&amp;CHAR(10)&amp;INDEX(总课程表0!$A:$A,MATCH($A50,总课程表0!AJ:AJ,0)-1),"")</f>
        <v/>
      </c>
      <c r="AK50" s="50" t="str">
        <f>IFERROR(INDEX(总课程表0!AK:AK,MATCH($A50,总课程表0!AK:AK,0)-1)&amp;CHAR(10)&amp;INDEX(总课程表0!$A:$A,MATCH($A50,总课程表0!AK:AK,0)-1),"")</f>
        <v/>
      </c>
      <c r="AL50" s="51" t="str">
        <f>IFERROR(INDEX(总课程表0!AL:AL,MATCH($A50,总课程表0!AL:AL,0)-1)&amp;CHAR(10)&amp;INDEX(总课程表0!$A:$A,MATCH($A50,总课程表0!AL:AL,0)-1),"")</f>
        <v>物理
八1</v>
      </c>
      <c r="AM50" s="49" t="str">
        <f>IFERROR(INDEX(总课程表0!AM:AM,MATCH($A50,总课程表0!AM:AM,0)-1)&amp;CHAR(10)&amp;INDEX(总课程表0!$A:$A,MATCH($A50,总课程表0!AM:AM,0)-1),"")</f>
        <v/>
      </c>
      <c r="AN50" s="49" t="str">
        <f>IFERROR(INDEX(总课程表0!AN:AN,MATCH($A50,总课程表0!AN:AN,0)-1)&amp;CHAR(10)&amp;INDEX(总课程表0!$A:$A,MATCH($A50,总课程表0!AN:AN,0)-1),"")</f>
        <v/>
      </c>
      <c r="AO50" s="54" t="str">
        <f>IFERROR(INDEX(总课程表0!AO:AO,MATCH($A50,总课程表0!AO:AO,0)-1)&amp;CHAR(10)&amp;INDEX(总课程表0!$A:$A,MATCH($A50,总课程表0!AO:AO,0)-1),"")</f>
        <v/>
      </c>
      <c r="AR50" s="56"/>
      <c r="AS50" s="56"/>
      <c r="AT50" s="56"/>
      <c r="AU50" s="56"/>
      <c r="AV50" s="56"/>
    </row>
    <row r="51" spans="1:48" ht="22.6" customHeight="1" x14ac:dyDescent="0.15">
      <c r="A51" s="20" t="str">
        <f>教师安排!AI49</f>
        <v>陆丽芬</v>
      </c>
      <c r="B51" s="48" t="str">
        <f ca="1">IFERROR(INDEX(总课程表0!B:B,MATCH($A51,总课程表0!B:B,0)-1)&amp;CHAR(10)&amp;INDEX(总课程表0!$A:$A,MATCH($A51,总课程表0!B:B,0)-1),"")</f>
        <v>语文
九4</v>
      </c>
      <c r="C51" s="49" t="str">
        <f>IFERROR(INDEX(总课程表0!C:C,MATCH($A51,总课程表0!C:C,0)-1)&amp;CHAR(10)&amp;INDEX(总课程表0!$A:$A,MATCH($A51,总课程表0!C:C,0)-1),"")</f>
        <v/>
      </c>
      <c r="D51" s="49" t="str">
        <f>IFERROR(INDEX(总课程表0!D:D,MATCH($A51,总课程表0!D:D,0)-1)&amp;CHAR(10)&amp;INDEX(总课程表0!$A:$A,MATCH($A51,总课程表0!D:D,0)-1),"")</f>
        <v>语文
九11</v>
      </c>
      <c r="E51" s="50" t="str">
        <f>IFERROR(INDEX(总课程表0!E:E,MATCH($A51,总课程表0!E:E,0)-1)&amp;CHAR(10)&amp;INDEX(总课程表0!$A:$A,MATCH($A51,总课程表0!E:E,0)-1),"")</f>
        <v/>
      </c>
      <c r="F51" s="51" t="str">
        <f>IFERROR(INDEX(总课程表0!F:F,MATCH($A51,总课程表0!F:F,0)-1)&amp;CHAR(10)&amp;INDEX(总课程表0!$A:$A,MATCH($A51,总课程表0!F:F,0)-1),"")</f>
        <v/>
      </c>
      <c r="G51" s="49" t="str">
        <f>IFERROR(INDEX(总课程表0!G:G,MATCH($A51,总课程表0!G:G,0)-1)&amp;CHAR(10)&amp;INDEX(总课程表0!$A:$A,MATCH($A51,总课程表0!G:G,0)-1),"")</f>
        <v/>
      </c>
      <c r="H51" s="49" t="str">
        <f>IFERROR(INDEX(总课程表0!H:H,MATCH($A51,总课程表0!H:H,0)-1)&amp;CHAR(10)&amp;INDEX(总课程表0!$A:$A,MATCH($A51,总课程表0!H:H,0)-1),"")</f>
        <v/>
      </c>
      <c r="I51" s="54" t="str">
        <f>IFERROR(INDEX(总课程表0!I:I,MATCH($A51,总课程表0!I:I,0)-1)&amp;CHAR(10)&amp;INDEX(总课程表0!$A:$A,MATCH($A51,总课程表0!I:I,0)-1),"")</f>
        <v/>
      </c>
      <c r="J51" s="51" t="str">
        <f ca="1">IFERROR(INDEX(总课程表0!J:J,MATCH($A51,总课程表0!J:J,0)-1)&amp;CHAR(10)&amp;INDEX(总课程表0!$A:$A,MATCH($A51,总课程表0!J:J,0)-1),"")</f>
        <v>语文
九11</v>
      </c>
      <c r="K51" s="49" t="str">
        <f>IFERROR(INDEX(总课程表0!K:K,MATCH($A51,总课程表0!K:K,0)-1)&amp;CHAR(10)&amp;INDEX(总课程表0!$A:$A,MATCH($A51,总课程表0!K:K,0)-1),"")</f>
        <v/>
      </c>
      <c r="L51" s="49" t="str">
        <f>IFERROR(INDEX(总课程表0!L:L,MATCH($A51,总课程表0!L:L,0)-1)&amp;CHAR(10)&amp;INDEX(总课程表0!$A:$A,MATCH($A51,总课程表0!L:L,0)-1),"")</f>
        <v/>
      </c>
      <c r="M51" s="50" t="str">
        <f>IFERROR(INDEX(总课程表0!M:M,MATCH($A51,总课程表0!M:M,0)-1)&amp;CHAR(10)&amp;INDEX(总课程表0!$A:$A,MATCH($A51,总课程表0!M:M,0)-1),"")</f>
        <v>语文
九4</v>
      </c>
      <c r="N51" s="51" t="str">
        <f>IFERROR(INDEX(总课程表0!N:N,MATCH($A51,总课程表0!N:N,0)-1)&amp;CHAR(10)&amp;INDEX(总课程表0!$A:$A,MATCH($A51,总课程表0!N:N,0)-1),"")</f>
        <v/>
      </c>
      <c r="O51" s="49" t="str">
        <f>IFERROR(INDEX(总课程表0!O:O,MATCH($A51,总课程表0!O:O,0)-1)&amp;CHAR(10)&amp;INDEX(总课程表0!$A:$A,MATCH($A51,总课程表0!O:O,0)-1),"")</f>
        <v/>
      </c>
      <c r="P51" s="49" t="str">
        <f>IFERROR(INDEX(总课程表0!P:P,MATCH($A51,总课程表0!P:P,0)-1)&amp;CHAR(10)&amp;INDEX(总课程表0!$A:$A,MATCH($A51,总课程表0!P:P,0)-1),"")</f>
        <v/>
      </c>
      <c r="Q51" s="54" t="str">
        <f>IFERROR(INDEX(总课程表0!Q:Q,MATCH($A51,总课程表0!Q:Q,0)-1)&amp;CHAR(10)&amp;INDEX(总课程表0!$A:$A,MATCH($A51,总课程表0!Q:Q,0)-1),"")</f>
        <v/>
      </c>
      <c r="R51" s="51" t="str">
        <f ca="1">IFERROR(INDEX(总课程表0!R:R,MATCH($A51,总课程表0!R:R,0)-1)&amp;CHAR(10)&amp;INDEX(总课程表0!$A:$A,MATCH($A51,总课程表0!R:R,0)-1),"")</f>
        <v>语文
九4</v>
      </c>
      <c r="S51" s="49" t="str">
        <f>IFERROR(INDEX(总课程表0!S:S,MATCH($A51,总课程表0!S:S,0)-1)&amp;CHAR(10)&amp;INDEX(总课程表0!$A:$A,MATCH($A51,总课程表0!S:S,0)-1),"")</f>
        <v/>
      </c>
      <c r="T51" s="49" t="str">
        <f>IFERROR(INDEX(总课程表0!T:T,MATCH($A51,总课程表0!T:T,0)-1)&amp;CHAR(10)&amp;INDEX(总课程表0!$A:$A,MATCH($A51,总课程表0!T:T,0)-1),"")</f>
        <v/>
      </c>
      <c r="U51" s="50" t="str">
        <f>IFERROR(INDEX(总课程表0!U:U,MATCH($A51,总课程表0!U:U,0)-1)&amp;CHAR(10)&amp;INDEX(总课程表0!$A:$A,MATCH($A51,总课程表0!U:U,0)-1),"")</f>
        <v>语文
九11</v>
      </c>
      <c r="V51" s="51" t="str">
        <f>IFERROR(INDEX(总课程表0!V:V,MATCH($A51,总课程表0!V:V,0)-1)&amp;CHAR(10)&amp;INDEX(总课程表0!$A:$A,MATCH($A51,总课程表0!V:V,0)-1),"")</f>
        <v/>
      </c>
      <c r="W51" s="49" t="str">
        <f>IFERROR(INDEX(总课程表0!W:W,MATCH($A51,总课程表0!W:W,0)-1)&amp;CHAR(10)&amp;INDEX(总课程表0!$A:$A,MATCH($A51,总课程表0!W:W,0)-1),"")</f>
        <v>班会
九4</v>
      </c>
      <c r="X51" s="49" t="str">
        <f t="array" ref="X51">IFERROR(IF(OR(A51=走班课),"选修",INDEX(总课程表0!X:X,MATCH($A51,总课程表0!X:X,0)-1)&amp;CHAR(10)&amp;INDEX(总课程表0!$A:$A,MATCH($A51,总课程表0!X:X,0)-1)),"")</f>
        <v/>
      </c>
      <c r="Y51" s="54" t="str">
        <f>IFERROR(INDEX(总课程表0!Y:Y,MATCH($A51,总课程表0!Y:Y,0)-1)&amp;CHAR(10)&amp;INDEX(总课程表0!$A:$A,MATCH($A51,总课程表0!Y:Y,0)-1),"")</f>
        <v/>
      </c>
      <c r="Z51" s="51" t="str">
        <f ca="1">IFERROR(INDEX(总课程表0!Z:Z,MATCH($A51,总课程表0!Z:Z,0)-1)&amp;CHAR(10)&amp;INDEX(总课程表0!$A:$A,MATCH($A51,总课程表0!Z:Z,0)-1),"")</f>
        <v/>
      </c>
      <c r="AA51" s="49" t="str">
        <f>IFERROR(INDEX(总课程表0!AA:AA,MATCH($A51,总课程表0!AA:AA,0)-1)&amp;CHAR(10)&amp;INDEX(总课程表0!$A:$A,MATCH($A51,总课程表0!AA:AA,0)-1),"")</f>
        <v>语文
九11</v>
      </c>
      <c r="AB51" s="49" t="str">
        <f>IFERROR(INDEX(总课程表0!AB:AB,MATCH($A51,总课程表0!AB:AB,0)-1)&amp;CHAR(10)&amp;INDEX(总课程表0!$A:$A,MATCH($A51,总课程表0!AB:AB,0)-1),"")</f>
        <v>语文
九4</v>
      </c>
      <c r="AC51" s="50" t="str">
        <f>IFERROR(INDEX(总课程表0!AC:AC,MATCH($A51,总课程表0!AC:AC,0)-1)&amp;CHAR(10)&amp;INDEX(总课程表0!$A:$A,MATCH($A51,总课程表0!AC:AC,0)-1),"")</f>
        <v/>
      </c>
      <c r="AD51" s="51" t="str">
        <f>IFERROR(INDEX(总课程表0!AD:AD,MATCH($A51,总课程表0!AD:AD,0)-1)&amp;CHAR(10)&amp;INDEX(总课程表0!$A:$A,MATCH($A51,总课程表0!AD:AD,0)-1),"")</f>
        <v/>
      </c>
      <c r="AE51" s="49" t="str">
        <f>IFERROR(INDEX(总课程表0!AE:AE,MATCH($A51,总课程表0!AE:AE,0)-1)&amp;CHAR(10)&amp;INDEX(总课程表0!$A:$A,MATCH($A51,总课程表0!AE:AE,0)-1),"")</f>
        <v/>
      </c>
      <c r="AF51" s="49" t="str">
        <f>IFERROR(INDEX(总课程表0!AF:AF,MATCH($A51,总课程表0!AF:AF,0)-1)&amp;CHAR(10)&amp;INDEX(总课程表0!$A:$A,MATCH($A51,总课程表0!AF:AF,0)-1),"")</f>
        <v/>
      </c>
      <c r="AG51" s="54" t="str">
        <f>IFERROR(INDEX(总课程表0!AG:AG,MATCH($A51,总课程表0!AG:AG,0)-1)&amp;CHAR(10)&amp;INDEX(总课程表0!$A:$A,MATCH($A51,总课程表0!AG:AG,0)-1),"")</f>
        <v/>
      </c>
      <c r="AH51" s="51" t="str">
        <f ca="1">IFERROR(INDEX(总课程表0!AH:AH,MATCH($A51,总课程表0!AH:AH,0)-1)&amp;CHAR(10)&amp;INDEX(总课程表0!$A:$A,MATCH($A51,总课程表0!AH:AH,0)-1),"")</f>
        <v/>
      </c>
      <c r="AI51" s="49" t="str">
        <f>IFERROR(INDEX(总课程表0!AI:AI,MATCH($A51,总课程表0!AI:AI,0)-1)&amp;CHAR(10)&amp;INDEX(总课程表0!$A:$A,MATCH($A51,总课程表0!AI:AI,0)-1),"")</f>
        <v/>
      </c>
      <c r="AJ51" s="49" t="str">
        <f>IFERROR(INDEX(总课程表0!AJ:AJ,MATCH($A51,总课程表0!AJ:AJ,0)-1)&amp;CHAR(10)&amp;INDEX(总课程表0!$A:$A,MATCH($A51,总课程表0!AJ:AJ,0)-1),"")</f>
        <v/>
      </c>
      <c r="AK51" s="50" t="str">
        <f>IFERROR(INDEX(总课程表0!AK:AK,MATCH($A51,总课程表0!AK:AK,0)-1)&amp;CHAR(10)&amp;INDEX(总课程表0!$A:$A,MATCH($A51,总课程表0!AK:AK,0)-1),"")</f>
        <v/>
      </c>
      <c r="AL51" s="51" t="str">
        <f>IFERROR(INDEX(总课程表0!AL:AL,MATCH($A51,总课程表0!AL:AL,0)-1)&amp;CHAR(10)&amp;INDEX(总课程表0!$A:$A,MATCH($A51,总课程表0!AL:AL,0)-1),"")</f>
        <v>语文
九4</v>
      </c>
      <c r="AM51" s="49" t="str">
        <f>IFERROR(INDEX(总课程表0!AM:AM,MATCH($A51,总课程表0!AM:AM,0)-1)&amp;CHAR(10)&amp;INDEX(总课程表0!$A:$A,MATCH($A51,总课程表0!AM:AM,0)-1),"")</f>
        <v/>
      </c>
      <c r="AN51" s="49" t="str">
        <f>IFERROR(INDEX(总课程表0!AN:AN,MATCH($A51,总课程表0!AN:AN,0)-1)&amp;CHAR(10)&amp;INDEX(总课程表0!$A:$A,MATCH($A51,总课程表0!AN:AN,0)-1),"")</f>
        <v>语文
九11</v>
      </c>
      <c r="AO51" s="54" t="str">
        <f>IFERROR(INDEX(总课程表0!AO:AO,MATCH($A51,总课程表0!AO:AO,0)-1)&amp;CHAR(10)&amp;INDEX(总课程表0!$A:$A,MATCH($A51,总课程表0!AO:AO,0)-1),"")</f>
        <v/>
      </c>
      <c r="AR51" s="56"/>
      <c r="AS51" s="56"/>
      <c r="AT51" s="56"/>
      <c r="AU51" s="56"/>
      <c r="AV51" s="56"/>
    </row>
    <row r="52" spans="1:48" ht="22.6" customHeight="1" x14ac:dyDescent="0.15">
      <c r="A52" s="20" t="str">
        <f>教师安排!AI50</f>
        <v>马妹红</v>
      </c>
      <c r="B52" s="48" t="str">
        <f ca="1">IFERROR(INDEX(总课程表0!B:B,MATCH($A52,总课程表0!B:B,0)-1)&amp;CHAR(10)&amp;INDEX(总课程表0!$A:$A,MATCH($A52,总课程表0!B:B,0)-1),"")</f>
        <v>数学
八5</v>
      </c>
      <c r="C52" s="49" t="str">
        <f>IFERROR(INDEX(总课程表0!C:C,MATCH($A52,总课程表0!C:C,0)-1)&amp;CHAR(10)&amp;INDEX(总课程表0!$A:$A,MATCH($A52,总课程表0!C:C,0)-1),"")</f>
        <v>数学
八1</v>
      </c>
      <c r="D52" s="49" t="str">
        <f>IFERROR(INDEX(总课程表0!D:D,MATCH($A52,总课程表0!D:D,0)-1)&amp;CHAR(10)&amp;INDEX(总课程表0!$A:$A,MATCH($A52,总课程表0!D:D,0)-1),"")</f>
        <v/>
      </c>
      <c r="E52" s="50" t="str">
        <f>IFERROR(INDEX(总课程表0!E:E,MATCH($A52,总课程表0!E:E,0)-1)&amp;CHAR(10)&amp;INDEX(总课程表0!$A:$A,MATCH($A52,总课程表0!E:E,0)-1),"")</f>
        <v/>
      </c>
      <c r="F52" s="51" t="str">
        <f>IFERROR(INDEX(总课程表0!F:F,MATCH($A52,总课程表0!F:F,0)-1)&amp;CHAR(10)&amp;INDEX(总课程表0!$A:$A,MATCH($A52,总课程表0!F:F,0)-1),"")</f>
        <v/>
      </c>
      <c r="G52" s="49" t="str">
        <f>IFERROR(INDEX(总课程表0!G:G,MATCH($A52,总课程表0!G:G,0)-1)&amp;CHAR(10)&amp;INDEX(总课程表0!$A:$A,MATCH($A52,总课程表0!G:G,0)-1),"")</f>
        <v/>
      </c>
      <c r="H52" s="49" t="str">
        <f>IFERROR(INDEX(总课程表0!H:H,MATCH($A52,总课程表0!H:H,0)-1)&amp;CHAR(10)&amp;INDEX(总课程表0!$A:$A,MATCH($A52,总课程表0!H:H,0)-1),"")</f>
        <v/>
      </c>
      <c r="I52" s="54" t="str">
        <f>IFERROR(INDEX(总课程表0!I:I,MATCH($A52,总课程表0!I:I,0)-1)&amp;CHAR(10)&amp;INDEX(总课程表0!$A:$A,MATCH($A52,总课程表0!I:I,0)-1),"")</f>
        <v/>
      </c>
      <c r="J52" s="51" t="str">
        <f ca="1">IFERROR(INDEX(总课程表0!J:J,MATCH($A52,总课程表0!J:J,0)-1)&amp;CHAR(10)&amp;INDEX(总课程表0!$A:$A,MATCH($A52,总课程表0!J:J,0)-1),"")</f>
        <v/>
      </c>
      <c r="K52" s="49" t="str">
        <f>IFERROR(INDEX(总课程表0!K:K,MATCH($A52,总课程表0!K:K,0)-1)&amp;CHAR(10)&amp;INDEX(总课程表0!$A:$A,MATCH($A52,总课程表0!K:K,0)-1),"")</f>
        <v>数学
八5</v>
      </c>
      <c r="L52" s="49" t="str">
        <f>IFERROR(INDEX(总课程表0!L:L,MATCH($A52,总课程表0!L:L,0)-1)&amp;CHAR(10)&amp;INDEX(总课程表0!$A:$A,MATCH($A52,总课程表0!L:L,0)-1),"")</f>
        <v>数学
八1</v>
      </c>
      <c r="M52" s="50" t="str">
        <f>IFERROR(INDEX(总课程表0!M:M,MATCH($A52,总课程表0!M:M,0)-1)&amp;CHAR(10)&amp;INDEX(总课程表0!$A:$A,MATCH($A52,总课程表0!M:M,0)-1),"")</f>
        <v/>
      </c>
      <c r="N52" s="51" t="str">
        <f>IFERROR(INDEX(总课程表0!N:N,MATCH($A52,总课程表0!N:N,0)-1)&amp;CHAR(10)&amp;INDEX(总课程表0!$A:$A,MATCH($A52,总课程表0!N:N,0)-1),"")</f>
        <v/>
      </c>
      <c r="O52" s="49" t="str">
        <f>IFERROR(INDEX(总课程表0!O:O,MATCH($A52,总课程表0!O:O,0)-1)&amp;CHAR(10)&amp;INDEX(总课程表0!$A:$A,MATCH($A52,总课程表0!O:O,0)-1),"")</f>
        <v/>
      </c>
      <c r="P52" s="49" t="str">
        <f>IFERROR(INDEX(总课程表0!P:P,MATCH($A52,总课程表0!P:P,0)-1)&amp;CHAR(10)&amp;INDEX(总课程表0!$A:$A,MATCH($A52,总课程表0!P:P,0)-1),"")</f>
        <v/>
      </c>
      <c r="Q52" s="54" t="str">
        <f>IFERROR(INDEX(总课程表0!Q:Q,MATCH($A52,总课程表0!Q:Q,0)-1)&amp;CHAR(10)&amp;INDEX(总课程表0!$A:$A,MATCH($A52,总课程表0!Q:Q,0)-1),"")</f>
        <v/>
      </c>
      <c r="R52" s="51" t="str">
        <f ca="1">IFERROR(INDEX(总课程表0!R:R,MATCH($A52,总课程表0!R:R,0)-1)&amp;CHAR(10)&amp;INDEX(总课程表0!$A:$A,MATCH($A52,总课程表0!R:R,0)-1),"")</f>
        <v>数学
八1</v>
      </c>
      <c r="S52" s="49" t="str">
        <f>IFERROR(INDEX(总课程表0!S:S,MATCH($A52,总课程表0!S:S,0)-1)&amp;CHAR(10)&amp;INDEX(总课程表0!$A:$A,MATCH($A52,总课程表0!S:S,0)-1),"")</f>
        <v/>
      </c>
      <c r="T52" s="49" t="str">
        <f>IFERROR(INDEX(总课程表0!T:T,MATCH($A52,总课程表0!T:T,0)-1)&amp;CHAR(10)&amp;INDEX(总课程表0!$A:$A,MATCH($A52,总课程表0!T:T,0)-1),"")</f>
        <v>数学
八5</v>
      </c>
      <c r="U52" s="50" t="str">
        <f>IFERROR(INDEX(总课程表0!U:U,MATCH($A52,总课程表0!U:U,0)-1)&amp;CHAR(10)&amp;INDEX(总课程表0!$A:$A,MATCH($A52,总课程表0!U:U,0)-1),"")</f>
        <v/>
      </c>
      <c r="V52" s="51" t="str">
        <f>IFERROR(INDEX(总课程表0!V:V,MATCH($A52,总课程表0!V:V,0)-1)&amp;CHAR(10)&amp;INDEX(总课程表0!$A:$A,MATCH($A52,总课程表0!V:V,0)-1),"")</f>
        <v/>
      </c>
      <c r="W52" s="49" t="str">
        <f>IFERROR(INDEX(总课程表0!W:W,MATCH($A52,总课程表0!W:W,0)-1)&amp;CHAR(10)&amp;INDEX(总课程表0!$A:$A,MATCH($A52,总课程表0!W:W,0)-1),"")</f>
        <v/>
      </c>
      <c r="X52" s="49" t="str">
        <f t="array" ref="X52">IFERROR(IF(OR(A52=走班课),"选修",INDEX(总课程表0!X:X,MATCH($A52,总课程表0!X:X,0)-1)&amp;CHAR(10)&amp;INDEX(总课程表0!$A:$A,MATCH($A52,总课程表0!X:X,0)-1)),"")</f>
        <v/>
      </c>
      <c r="Y52" s="54" t="str">
        <f>IFERROR(INDEX(总课程表0!Y:Y,MATCH($A52,总课程表0!Y:Y,0)-1)&amp;CHAR(10)&amp;INDEX(总课程表0!$A:$A,MATCH($A52,总课程表0!Y:Y,0)-1),"")</f>
        <v/>
      </c>
      <c r="Z52" s="51" t="str">
        <f ca="1">IFERROR(INDEX(总课程表0!Z:Z,MATCH($A52,总课程表0!Z:Z,0)-1)&amp;CHAR(10)&amp;INDEX(总课程表0!$A:$A,MATCH($A52,总课程表0!Z:Z,0)-1),"")</f>
        <v>数学
八1</v>
      </c>
      <c r="AA52" s="49" t="str">
        <f>IFERROR(INDEX(总课程表0!AA:AA,MATCH($A52,总课程表0!AA:AA,0)-1)&amp;CHAR(10)&amp;INDEX(总课程表0!$A:$A,MATCH($A52,总课程表0!AA:AA,0)-1),"")</f>
        <v/>
      </c>
      <c r="AB52" s="49" t="str">
        <f>IFERROR(INDEX(总课程表0!AB:AB,MATCH($A52,总课程表0!AB:AB,0)-1)&amp;CHAR(10)&amp;INDEX(总课程表0!$A:$A,MATCH($A52,总课程表0!AB:AB,0)-1),"")</f>
        <v/>
      </c>
      <c r="AC52" s="50" t="str">
        <f>IFERROR(INDEX(总课程表0!AC:AC,MATCH($A52,总课程表0!AC:AC,0)-1)&amp;CHAR(10)&amp;INDEX(总课程表0!$A:$A,MATCH($A52,总课程表0!AC:AC,0)-1),"")</f>
        <v>数学
八5</v>
      </c>
      <c r="AD52" s="51" t="str">
        <f>IFERROR(INDEX(总课程表0!AD:AD,MATCH($A52,总课程表0!AD:AD,0)-1)&amp;CHAR(10)&amp;INDEX(总课程表0!$A:$A,MATCH($A52,总课程表0!AD:AD,0)-1),"")</f>
        <v/>
      </c>
      <c r="AE52" s="49" t="str">
        <f>IFERROR(INDEX(总课程表0!AE:AE,MATCH($A52,总课程表0!AE:AE,0)-1)&amp;CHAR(10)&amp;INDEX(总课程表0!$A:$A,MATCH($A52,总课程表0!AE:AE,0)-1),"")</f>
        <v/>
      </c>
      <c r="AF52" s="49" t="str">
        <f>IFERROR(INDEX(总课程表0!AF:AF,MATCH($A52,总课程表0!AF:AF,0)-1)&amp;CHAR(10)&amp;INDEX(总课程表0!$A:$A,MATCH($A52,总课程表0!AF:AF,0)-1),"")</f>
        <v/>
      </c>
      <c r="AG52" s="54" t="str">
        <f>IFERROR(INDEX(总课程表0!AG:AG,MATCH($A52,总课程表0!AG:AG,0)-1)&amp;CHAR(10)&amp;INDEX(总课程表0!$A:$A,MATCH($A52,总课程表0!AG:AG,0)-1),"")</f>
        <v/>
      </c>
      <c r="AH52" s="51" t="str">
        <f ca="1">IFERROR(INDEX(总课程表0!AH:AH,MATCH($A52,总课程表0!AH:AH,0)-1)&amp;CHAR(10)&amp;INDEX(总课程表0!$A:$A,MATCH($A52,总课程表0!AH:AH,0)-1),"")</f>
        <v/>
      </c>
      <c r="AI52" s="49" t="str">
        <f>IFERROR(INDEX(总课程表0!AI:AI,MATCH($A52,总课程表0!AI:AI,0)-1)&amp;CHAR(10)&amp;INDEX(总课程表0!$A:$A,MATCH($A52,总课程表0!AI:AI,0)-1),"")</f>
        <v>数学
八5</v>
      </c>
      <c r="AJ52" s="49" t="str">
        <f>IFERROR(INDEX(总课程表0!AJ:AJ,MATCH($A52,总课程表0!AJ:AJ,0)-1)&amp;CHAR(10)&amp;INDEX(总课程表0!$A:$A,MATCH($A52,总课程表0!AJ:AJ,0)-1),"")</f>
        <v/>
      </c>
      <c r="AK52" s="50" t="str">
        <f>IFERROR(INDEX(总课程表0!AK:AK,MATCH($A52,总课程表0!AK:AK,0)-1)&amp;CHAR(10)&amp;INDEX(总课程表0!$A:$A,MATCH($A52,总课程表0!AK:AK,0)-1),"")</f>
        <v>数学
八1</v>
      </c>
      <c r="AL52" s="51" t="str">
        <f>IFERROR(INDEX(总课程表0!AL:AL,MATCH($A52,总课程表0!AL:AL,0)-1)&amp;CHAR(10)&amp;INDEX(总课程表0!$A:$A,MATCH($A52,总课程表0!AL:AL,0)-1),"")</f>
        <v/>
      </c>
      <c r="AM52" s="49" t="str">
        <f>IFERROR(INDEX(总课程表0!AM:AM,MATCH($A52,总课程表0!AM:AM,0)-1)&amp;CHAR(10)&amp;INDEX(总课程表0!$A:$A,MATCH($A52,总课程表0!AM:AM,0)-1),"")</f>
        <v/>
      </c>
      <c r="AN52" s="49" t="str">
        <f>IFERROR(INDEX(总课程表0!AN:AN,MATCH($A52,总课程表0!AN:AN,0)-1)&amp;CHAR(10)&amp;INDEX(总课程表0!$A:$A,MATCH($A52,总课程表0!AN:AN,0)-1),"")</f>
        <v/>
      </c>
      <c r="AO52" s="54" t="str">
        <f>IFERROR(INDEX(总课程表0!AO:AO,MATCH($A52,总课程表0!AO:AO,0)-1)&amp;CHAR(10)&amp;INDEX(总课程表0!$A:$A,MATCH($A52,总课程表0!AO:AO,0)-1),"")</f>
        <v/>
      </c>
      <c r="AR52" s="56"/>
      <c r="AS52" s="56"/>
      <c r="AT52" s="56"/>
      <c r="AU52" s="56"/>
      <c r="AV52" s="56"/>
    </row>
    <row r="53" spans="1:48" ht="22.6" customHeight="1" x14ac:dyDescent="0.15">
      <c r="A53" s="20" t="str">
        <f>教师安排!AI51</f>
        <v>毛金玉</v>
      </c>
      <c r="B53" s="48" t="str">
        <f ca="1">IFERROR(INDEX(总课程表0!B:B,MATCH($A53,总课程表0!B:B,0)-1)&amp;CHAR(10)&amp;INDEX(总课程表0!$A:$A,MATCH($A53,总课程表0!B:B,0)-1),"")</f>
        <v>外语
九11</v>
      </c>
      <c r="C53" s="49" t="str">
        <f>IFERROR(INDEX(总课程表0!C:C,MATCH($A53,总课程表0!C:C,0)-1)&amp;CHAR(10)&amp;INDEX(总课程表0!$A:$A,MATCH($A53,总课程表0!C:C,0)-1),"")</f>
        <v>外语
九3</v>
      </c>
      <c r="D53" s="49" t="str">
        <f>IFERROR(INDEX(总课程表0!D:D,MATCH($A53,总课程表0!D:D,0)-1)&amp;CHAR(10)&amp;INDEX(总课程表0!$A:$A,MATCH($A53,总课程表0!D:D,0)-1),"")</f>
        <v/>
      </c>
      <c r="E53" s="50" t="str">
        <f>IFERROR(INDEX(总课程表0!E:E,MATCH($A53,总课程表0!E:E,0)-1)&amp;CHAR(10)&amp;INDEX(总课程表0!$A:$A,MATCH($A53,总课程表0!E:E,0)-1),"")</f>
        <v/>
      </c>
      <c r="F53" s="51" t="str">
        <f>IFERROR(INDEX(总课程表0!F:F,MATCH($A53,总课程表0!F:F,0)-1)&amp;CHAR(10)&amp;INDEX(总课程表0!$A:$A,MATCH($A53,总课程表0!F:F,0)-1),"")</f>
        <v/>
      </c>
      <c r="G53" s="49" t="str">
        <f>IFERROR(INDEX(总课程表0!G:G,MATCH($A53,总课程表0!G:G,0)-1)&amp;CHAR(10)&amp;INDEX(总课程表0!$A:$A,MATCH($A53,总课程表0!G:G,0)-1),"")</f>
        <v/>
      </c>
      <c r="H53" s="49" t="str">
        <f>IFERROR(INDEX(总课程表0!H:H,MATCH($A53,总课程表0!H:H,0)-1)&amp;CHAR(10)&amp;INDEX(总课程表0!$A:$A,MATCH($A53,总课程表0!H:H,0)-1),"")</f>
        <v/>
      </c>
      <c r="I53" s="54" t="str">
        <f>IFERROR(INDEX(总课程表0!I:I,MATCH($A53,总课程表0!I:I,0)-1)&amp;CHAR(10)&amp;INDEX(总课程表0!$A:$A,MATCH($A53,总课程表0!I:I,0)-1),"")</f>
        <v/>
      </c>
      <c r="J53" s="51" t="str">
        <f ca="1">IFERROR(INDEX(总课程表0!J:J,MATCH($A53,总课程表0!J:J,0)-1)&amp;CHAR(10)&amp;INDEX(总课程表0!$A:$A,MATCH($A53,总课程表0!J:J,0)-1),"")</f>
        <v/>
      </c>
      <c r="K53" s="49" t="str">
        <f>IFERROR(INDEX(总课程表0!K:K,MATCH($A53,总课程表0!K:K,0)-1)&amp;CHAR(10)&amp;INDEX(总课程表0!$A:$A,MATCH($A53,总课程表0!K:K,0)-1),"")</f>
        <v/>
      </c>
      <c r="L53" s="49" t="str">
        <f>IFERROR(INDEX(总课程表0!L:L,MATCH($A53,总课程表0!L:L,0)-1)&amp;CHAR(10)&amp;INDEX(总课程表0!$A:$A,MATCH($A53,总课程表0!L:L,0)-1),"")</f>
        <v/>
      </c>
      <c r="M53" s="50" t="str">
        <f>IFERROR(INDEX(总课程表0!M:M,MATCH($A53,总课程表0!M:M,0)-1)&amp;CHAR(10)&amp;INDEX(总课程表0!$A:$A,MATCH($A53,总课程表0!M:M,0)-1),"")</f>
        <v/>
      </c>
      <c r="N53" s="51" t="str">
        <f>IFERROR(INDEX(总课程表0!N:N,MATCH($A53,总课程表0!N:N,0)-1)&amp;CHAR(10)&amp;INDEX(总课程表0!$A:$A,MATCH($A53,总课程表0!N:N,0)-1),"")</f>
        <v/>
      </c>
      <c r="O53" s="49" t="str">
        <f>IFERROR(INDEX(总课程表0!O:O,MATCH($A53,总课程表0!O:O,0)-1)&amp;CHAR(10)&amp;INDEX(总课程表0!$A:$A,MATCH($A53,总课程表0!O:O,0)-1),"")</f>
        <v>外语
九11</v>
      </c>
      <c r="P53" s="49" t="str">
        <f>IFERROR(INDEX(总课程表0!P:P,MATCH($A53,总课程表0!P:P,0)-1)&amp;CHAR(10)&amp;INDEX(总课程表0!$A:$A,MATCH($A53,总课程表0!P:P,0)-1),"")</f>
        <v>地校1
九3</v>
      </c>
      <c r="Q53" s="54" t="str">
        <f>IFERROR(INDEX(总课程表0!Q:Q,MATCH($A53,总课程表0!Q:Q,0)-1)&amp;CHAR(10)&amp;INDEX(总课程表0!$A:$A,MATCH($A53,总课程表0!Q:Q,0)-1),"")</f>
        <v/>
      </c>
      <c r="R53" s="51" t="str">
        <f ca="1">IFERROR(INDEX(总课程表0!R:R,MATCH($A53,总课程表0!R:R,0)-1)&amp;CHAR(10)&amp;INDEX(总课程表0!$A:$A,MATCH($A53,总课程表0!R:R,0)-1),"")</f>
        <v>外语
九3</v>
      </c>
      <c r="S53" s="49" t="str">
        <f>IFERROR(INDEX(总课程表0!S:S,MATCH($A53,总课程表0!S:S,0)-1)&amp;CHAR(10)&amp;INDEX(总课程表0!$A:$A,MATCH($A53,总课程表0!S:S,0)-1),"")</f>
        <v/>
      </c>
      <c r="T53" s="49" t="str">
        <f>IFERROR(INDEX(总课程表0!T:T,MATCH($A53,总课程表0!T:T,0)-1)&amp;CHAR(10)&amp;INDEX(总课程表0!$A:$A,MATCH($A53,总课程表0!T:T,0)-1),"")</f>
        <v>外语
九11</v>
      </c>
      <c r="U53" s="50" t="str">
        <f>IFERROR(INDEX(总课程表0!U:U,MATCH($A53,总课程表0!U:U,0)-1)&amp;CHAR(10)&amp;INDEX(总课程表0!$A:$A,MATCH($A53,总课程表0!U:U,0)-1),"")</f>
        <v/>
      </c>
      <c r="V53" s="51" t="str">
        <f>IFERROR(INDEX(总课程表0!V:V,MATCH($A53,总课程表0!V:V,0)-1)&amp;CHAR(10)&amp;INDEX(总课程表0!$A:$A,MATCH($A53,总课程表0!V:V,0)-1),"")</f>
        <v/>
      </c>
      <c r="W53" s="49" t="str">
        <f>IFERROR(INDEX(总课程表0!W:W,MATCH($A53,总课程表0!W:W,0)-1)&amp;CHAR(10)&amp;INDEX(总课程表0!$A:$A,MATCH($A53,总课程表0!W:W,0)-1),"")</f>
        <v/>
      </c>
      <c r="X53" s="49" t="str">
        <f t="array" ref="X53">IFERROR(IF(OR(A53=走班课),"选修",INDEX(总课程表0!X:X,MATCH($A53,总课程表0!X:X,0)-1)&amp;CHAR(10)&amp;INDEX(总课程表0!$A:$A,MATCH($A53,总课程表0!X:X,0)-1)),"")</f>
        <v/>
      </c>
      <c r="Y53" s="54" t="str">
        <f>IFERROR(INDEX(总课程表0!Y:Y,MATCH($A53,总课程表0!Y:Y,0)-1)&amp;CHAR(10)&amp;INDEX(总课程表0!$A:$A,MATCH($A53,总课程表0!Y:Y,0)-1),"")</f>
        <v/>
      </c>
      <c r="Z53" s="51" t="str">
        <f ca="1">IFERROR(INDEX(总课程表0!Z:Z,MATCH($A53,总课程表0!Z:Z,0)-1)&amp;CHAR(10)&amp;INDEX(总课程表0!$A:$A,MATCH($A53,总课程表0!Z:Z,0)-1),"")</f>
        <v/>
      </c>
      <c r="AA53" s="49" t="str">
        <f>IFERROR(INDEX(总课程表0!AA:AA,MATCH($A53,总课程表0!AA:AA,0)-1)&amp;CHAR(10)&amp;INDEX(总课程表0!$A:$A,MATCH($A53,总课程表0!AA:AA,0)-1),"")</f>
        <v/>
      </c>
      <c r="AB53" s="49" t="str">
        <f>IFERROR(INDEX(总课程表0!AB:AB,MATCH($A53,总课程表0!AB:AB,0)-1)&amp;CHAR(10)&amp;INDEX(总课程表0!$A:$A,MATCH($A53,总课程表0!AB:AB,0)-1),"")</f>
        <v/>
      </c>
      <c r="AC53" s="50" t="str">
        <f>IFERROR(INDEX(总课程表0!AC:AC,MATCH($A53,总课程表0!AC:AC,0)-1)&amp;CHAR(10)&amp;INDEX(总课程表0!$A:$A,MATCH($A53,总课程表0!AC:AC,0)-1),"")</f>
        <v>地校1
九11</v>
      </c>
      <c r="AD53" s="51" t="str">
        <f>IFERROR(INDEX(总课程表0!AD:AD,MATCH($A53,总课程表0!AD:AD,0)-1)&amp;CHAR(10)&amp;INDEX(总课程表0!$A:$A,MATCH($A53,总课程表0!AD:AD,0)-1),"")</f>
        <v/>
      </c>
      <c r="AE53" s="49" t="str">
        <f>IFERROR(INDEX(总课程表0!AE:AE,MATCH($A53,总课程表0!AE:AE,0)-1)&amp;CHAR(10)&amp;INDEX(总课程表0!$A:$A,MATCH($A53,总课程表0!AE:AE,0)-1),"")</f>
        <v/>
      </c>
      <c r="AF53" s="49" t="str">
        <f>IFERROR(INDEX(总课程表0!AF:AF,MATCH($A53,总课程表0!AF:AF,0)-1)&amp;CHAR(10)&amp;INDEX(总课程表0!$A:$A,MATCH($A53,总课程表0!AF:AF,0)-1),"")</f>
        <v>外语
九3</v>
      </c>
      <c r="AG53" s="54" t="str">
        <f>IFERROR(INDEX(总课程表0!AG:AG,MATCH($A53,总课程表0!AG:AG,0)-1)&amp;CHAR(10)&amp;INDEX(总课程表0!$A:$A,MATCH($A53,总课程表0!AG:AG,0)-1),"")</f>
        <v/>
      </c>
      <c r="AH53" s="51" t="str">
        <f ca="1">IFERROR(INDEX(总课程表0!AH:AH,MATCH($A53,总课程表0!AH:AH,0)-1)&amp;CHAR(10)&amp;INDEX(总课程表0!$A:$A,MATCH($A53,总课程表0!AH:AH,0)-1),"")</f>
        <v>外语
九3</v>
      </c>
      <c r="AI53" s="49" t="str">
        <f>IFERROR(INDEX(总课程表0!AI:AI,MATCH($A53,总课程表0!AI:AI,0)-1)&amp;CHAR(10)&amp;INDEX(总课程表0!$A:$A,MATCH($A53,总课程表0!AI:AI,0)-1),"")</f>
        <v>外语
九11</v>
      </c>
      <c r="AJ53" s="49" t="str">
        <f>IFERROR(INDEX(总课程表0!AJ:AJ,MATCH($A53,总课程表0!AJ:AJ,0)-1)&amp;CHAR(10)&amp;INDEX(总课程表0!$A:$A,MATCH($A53,总课程表0!AJ:AJ,0)-1),"")</f>
        <v/>
      </c>
      <c r="AK53" s="50" t="str">
        <f>IFERROR(INDEX(总课程表0!AK:AK,MATCH($A53,总课程表0!AK:AK,0)-1)&amp;CHAR(10)&amp;INDEX(总课程表0!$A:$A,MATCH($A53,总课程表0!AK:AK,0)-1),"")</f>
        <v/>
      </c>
      <c r="AL53" s="51" t="str">
        <f>IFERROR(INDEX(总课程表0!AL:AL,MATCH($A53,总课程表0!AL:AL,0)-1)&amp;CHAR(10)&amp;INDEX(总课程表0!$A:$A,MATCH($A53,总课程表0!AL:AL,0)-1),"")</f>
        <v/>
      </c>
      <c r="AM53" s="49" t="str">
        <f>IFERROR(INDEX(总课程表0!AM:AM,MATCH($A53,总课程表0!AM:AM,0)-1)&amp;CHAR(10)&amp;INDEX(总课程表0!$A:$A,MATCH($A53,总课程表0!AM:AM,0)-1),"")</f>
        <v/>
      </c>
      <c r="AN53" s="49" t="str">
        <f>IFERROR(INDEX(总课程表0!AN:AN,MATCH($A53,总课程表0!AN:AN,0)-1)&amp;CHAR(10)&amp;INDEX(总课程表0!$A:$A,MATCH($A53,总课程表0!AN:AN,0)-1),"")</f>
        <v/>
      </c>
      <c r="AO53" s="54" t="str">
        <f>IFERROR(INDEX(总课程表0!AO:AO,MATCH($A53,总课程表0!AO:AO,0)-1)&amp;CHAR(10)&amp;INDEX(总课程表0!$A:$A,MATCH($A53,总课程表0!AO:AO,0)-1),"")</f>
        <v/>
      </c>
      <c r="AR53" s="56"/>
      <c r="AS53" s="56"/>
      <c r="AT53" s="56"/>
      <c r="AU53" s="56"/>
      <c r="AV53" s="56"/>
    </row>
    <row r="54" spans="1:48" ht="22.6" customHeight="1" x14ac:dyDescent="0.15">
      <c r="A54" s="20" t="str">
        <f>教师安排!AI52</f>
        <v>毛晓玲</v>
      </c>
      <c r="B54" s="48" t="str">
        <f ca="1">IFERROR(INDEX(总课程表0!B:B,MATCH($A54,总课程表0!B:B,0)-1)&amp;CHAR(10)&amp;INDEX(总课程表0!$A:$A,MATCH($A54,总课程表0!B:B,0)-1),"")</f>
        <v/>
      </c>
      <c r="C54" s="49" t="str">
        <f>IFERROR(INDEX(总课程表0!C:C,MATCH($A54,总课程表0!C:C,0)-1)&amp;CHAR(10)&amp;INDEX(总课程表0!$A:$A,MATCH($A54,总课程表0!C:C,0)-1),"")</f>
        <v/>
      </c>
      <c r="D54" s="49" t="str">
        <f>IFERROR(INDEX(总课程表0!D:D,MATCH($A54,总课程表0!D:D,0)-1)&amp;CHAR(10)&amp;INDEX(总课程表0!$A:$A,MATCH($A54,总课程表0!D:D,0)-1),"")</f>
        <v>政治
九1</v>
      </c>
      <c r="E54" s="50" t="str">
        <f>IFERROR(INDEX(总课程表0!E:E,MATCH($A54,总课程表0!E:E,0)-1)&amp;CHAR(10)&amp;INDEX(总课程表0!$A:$A,MATCH($A54,总课程表0!E:E,0)-1),"")</f>
        <v>地校2
九2</v>
      </c>
      <c r="F54" s="51" t="str">
        <f>IFERROR(INDEX(总课程表0!F:F,MATCH($A54,总课程表0!F:F,0)-1)&amp;CHAR(10)&amp;INDEX(总课程表0!$A:$A,MATCH($A54,总课程表0!F:F,0)-1),"")</f>
        <v/>
      </c>
      <c r="G54" s="49" t="str">
        <f>IFERROR(INDEX(总课程表0!G:G,MATCH($A54,总课程表0!G:G,0)-1)&amp;CHAR(10)&amp;INDEX(总课程表0!$A:$A,MATCH($A54,总课程表0!G:G,0)-1),"")</f>
        <v/>
      </c>
      <c r="H54" s="49" t="str">
        <f>IFERROR(INDEX(总课程表0!H:H,MATCH($A54,总课程表0!H:H,0)-1)&amp;CHAR(10)&amp;INDEX(总课程表0!$A:$A,MATCH($A54,总课程表0!H:H,0)-1),"")</f>
        <v/>
      </c>
      <c r="I54" s="54" t="str">
        <f>IFERROR(INDEX(总课程表0!I:I,MATCH($A54,总课程表0!I:I,0)-1)&amp;CHAR(10)&amp;INDEX(总课程表0!$A:$A,MATCH($A54,总课程表0!I:I,0)-1),"")</f>
        <v>民族
七7</v>
      </c>
      <c r="J54" s="51" t="str">
        <f ca="1">IFERROR(INDEX(总课程表0!J:J,MATCH($A54,总课程表0!J:J,0)-1)&amp;CHAR(10)&amp;INDEX(总课程表0!$A:$A,MATCH($A54,总课程表0!J:J,0)-1),"")</f>
        <v/>
      </c>
      <c r="K54" s="49" t="str">
        <f>IFERROR(INDEX(总课程表0!K:K,MATCH($A54,总课程表0!K:K,0)-1)&amp;CHAR(10)&amp;INDEX(总课程表0!$A:$A,MATCH($A54,总课程表0!K:K,0)-1),"")</f>
        <v/>
      </c>
      <c r="L54" s="49" t="str">
        <f>IFERROR(INDEX(总课程表0!L:L,MATCH($A54,总课程表0!L:L,0)-1)&amp;CHAR(10)&amp;INDEX(总课程表0!$A:$A,MATCH($A54,总课程表0!L:L,0)-1),"")</f>
        <v/>
      </c>
      <c r="M54" s="50" t="str">
        <f>IFERROR(INDEX(总课程表0!M:M,MATCH($A54,总课程表0!M:M,0)-1)&amp;CHAR(10)&amp;INDEX(总课程表0!$A:$A,MATCH($A54,总课程表0!M:M,0)-1),"")</f>
        <v/>
      </c>
      <c r="N54" s="51" t="str">
        <f>IFERROR(INDEX(总课程表0!N:N,MATCH($A54,总课程表0!N:N,0)-1)&amp;CHAR(10)&amp;INDEX(总课程表0!$A:$A,MATCH($A54,总课程表0!N:N,0)-1),"")</f>
        <v/>
      </c>
      <c r="O54" s="49" t="str">
        <f>IFERROR(INDEX(总课程表0!O:O,MATCH($A54,总课程表0!O:O,0)-1)&amp;CHAR(10)&amp;INDEX(总课程表0!$A:$A,MATCH($A54,总课程表0!O:O,0)-1),"")</f>
        <v>政治
九3</v>
      </c>
      <c r="P54" s="49" t="str">
        <f>IFERROR(INDEX(总课程表0!P:P,MATCH($A54,总课程表0!P:P,0)-1)&amp;CHAR(10)&amp;INDEX(总课程表0!$A:$A,MATCH($A54,总课程表0!P:P,0)-1),"")</f>
        <v/>
      </c>
      <c r="Q54" s="54" t="str">
        <f>IFERROR(INDEX(总课程表0!Q:Q,MATCH($A54,总课程表0!Q:Q,0)-1)&amp;CHAR(10)&amp;INDEX(总课程表0!$A:$A,MATCH($A54,总课程表0!Q:Q,0)-1),"")</f>
        <v/>
      </c>
      <c r="R54" s="51" t="str">
        <f ca="1">IFERROR(INDEX(总课程表0!R:R,MATCH($A54,总课程表0!R:R,0)-1)&amp;CHAR(10)&amp;INDEX(总课程表0!$A:$A,MATCH($A54,总课程表0!R:R,0)-1),"")</f>
        <v/>
      </c>
      <c r="S54" s="49" t="str">
        <f>IFERROR(INDEX(总课程表0!S:S,MATCH($A54,总课程表0!S:S,0)-1)&amp;CHAR(10)&amp;INDEX(总课程表0!$A:$A,MATCH($A54,总课程表0!S:S,0)-1),"")</f>
        <v/>
      </c>
      <c r="T54" s="49" t="str">
        <f>IFERROR(INDEX(总课程表0!T:T,MATCH($A54,总课程表0!T:T,0)-1)&amp;CHAR(10)&amp;INDEX(总课程表0!$A:$A,MATCH($A54,总课程表0!T:T,0)-1),"")</f>
        <v/>
      </c>
      <c r="U54" s="50" t="str">
        <f>IFERROR(INDEX(总课程表0!U:U,MATCH($A54,总课程表0!U:U,0)-1)&amp;CHAR(10)&amp;INDEX(总课程表0!$A:$A,MATCH($A54,总课程表0!U:U,0)-1),"")</f>
        <v/>
      </c>
      <c r="V54" s="51" t="str">
        <f>IFERROR(INDEX(总课程表0!V:V,MATCH($A54,总课程表0!V:V,0)-1)&amp;CHAR(10)&amp;INDEX(总课程表0!$A:$A,MATCH($A54,总课程表0!V:V,0)-1),"")</f>
        <v/>
      </c>
      <c r="W54" s="49" t="str">
        <f>IFERROR(INDEX(总课程表0!W:W,MATCH($A54,总课程表0!W:W,0)-1)&amp;CHAR(10)&amp;INDEX(总课程表0!$A:$A,MATCH($A54,总课程表0!W:W,0)-1),"")</f>
        <v/>
      </c>
      <c r="X54" s="49" t="str">
        <f t="array" ref="X54">IFERROR(IF(OR(A54=走班课),"选修",INDEX(总课程表0!X:X,MATCH($A54,总课程表0!X:X,0)-1)&amp;CHAR(10)&amp;INDEX(总课程表0!$A:$A,MATCH($A54,总课程表0!X:X,0)-1)),"")</f>
        <v>政治
九1</v>
      </c>
      <c r="Y54" s="54" t="str">
        <f>IFERROR(INDEX(总课程表0!Y:Y,MATCH($A54,总课程表0!Y:Y,0)-1)&amp;CHAR(10)&amp;INDEX(总课程表0!$A:$A,MATCH($A54,总课程表0!Y:Y,0)-1),"")</f>
        <v/>
      </c>
      <c r="Z54" s="51" t="str">
        <f ca="1">IFERROR(INDEX(总课程表0!Z:Z,MATCH($A54,总课程表0!Z:Z,0)-1)&amp;CHAR(10)&amp;INDEX(总课程表0!$A:$A,MATCH($A54,总课程表0!Z:Z,0)-1),"")</f>
        <v/>
      </c>
      <c r="AA54" s="49" t="str">
        <f>IFERROR(INDEX(总课程表0!AA:AA,MATCH($A54,总课程表0!AA:AA,0)-1)&amp;CHAR(10)&amp;INDEX(总课程表0!$A:$A,MATCH($A54,总课程表0!AA:AA,0)-1),"")</f>
        <v/>
      </c>
      <c r="AB54" s="49" t="str">
        <f>IFERROR(INDEX(总课程表0!AB:AB,MATCH($A54,总课程表0!AB:AB,0)-1)&amp;CHAR(10)&amp;INDEX(总课程表0!$A:$A,MATCH($A54,总课程表0!AB:AB,0)-1),"")</f>
        <v>政治
九2</v>
      </c>
      <c r="AC54" s="50" t="str">
        <f>IFERROR(INDEX(总课程表0!AC:AC,MATCH($A54,总课程表0!AC:AC,0)-1)&amp;CHAR(10)&amp;INDEX(总课程表0!$A:$A,MATCH($A54,总课程表0!AC:AC,0)-1),"")</f>
        <v/>
      </c>
      <c r="AD54" s="51" t="str">
        <f>IFERROR(INDEX(总课程表0!AD:AD,MATCH($A54,总课程表0!AD:AD,0)-1)&amp;CHAR(10)&amp;INDEX(总课程表0!$A:$A,MATCH($A54,总课程表0!AD:AD,0)-1),"")</f>
        <v/>
      </c>
      <c r="AE54" s="49" t="str">
        <f>IFERROR(INDEX(总课程表0!AE:AE,MATCH($A54,总课程表0!AE:AE,0)-1)&amp;CHAR(10)&amp;INDEX(总课程表0!$A:$A,MATCH($A54,总课程表0!AE:AE,0)-1),"")</f>
        <v>政治
九3</v>
      </c>
      <c r="AF54" s="49" t="str">
        <f>IFERROR(INDEX(总课程表0!AF:AF,MATCH($A54,总课程表0!AF:AF,0)-1)&amp;CHAR(10)&amp;INDEX(总课程表0!$A:$A,MATCH($A54,总课程表0!AF:AF,0)-1),"")</f>
        <v>地校2
九1</v>
      </c>
      <c r="AG54" s="54" t="str">
        <f>IFERROR(INDEX(总课程表0!AG:AG,MATCH($A54,总课程表0!AG:AG,0)-1)&amp;CHAR(10)&amp;INDEX(总课程表0!$A:$A,MATCH($A54,总课程表0!AG:AG,0)-1),"")</f>
        <v/>
      </c>
      <c r="AH54" s="51" t="str">
        <f ca="1">IFERROR(INDEX(总课程表0!AH:AH,MATCH($A54,总课程表0!AH:AH,0)-1)&amp;CHAR(10)&amp;INDEX(总课程表0!$A:$A,MATCH($A54,总课程表0!AH:AH,0)-1),"")</f>
        <v/>
      </c>
      <c r="AI54" s="49" t="str">
        <f>IFERROR(INDEX(总课程表0!AI:AI,MATCH($A54,总课程表0!AI:AI,0)-1)&amp;CHAR(10)&amp;INDEX(总课程表0!$A:$A,MATCH($A54,总课程表0!AI:AI,0)-1),"")</f>
        <v/>
      </c>
      <c r="AJ54" s="49" t="str">
        <f>IFERROR(INDEX(总课程表0!AJ:AJ,MATCH($A54,总课程表0!AJ:AJ,0)-1)&amp;CHAR(10)&amp;INDEX(总课程表0!$A:$A,MATCH($A54,总课程表0!AJ:AJ,0)-1),"")</f>
        <v/>
      </c>
      <c r="AK54" s="50" t="str">
        <f>IFERROR(INDEX(总课程表0!AK:AK,MATCH($A54,总课程表0!AK:AK,0)-1)&amp;CHAR(10)&amp;INDEX(总课程表0!$A:$A,MATCH($A54,总课程表0!AK:AK,0)-1),"")</f>
        <v/>
      </c>
      <c r="AL54" s="51" t="str">
        <f>IFERROR(INDEX(总课程表0!AL:AL,MATCH($A54,总课程表0!AL:AL,0)-1)&amp;CHAR(10)&amp;INDEX(总课程表0!$A:$A,MATCH($A54,总课程表0!AL:AL,0)-1),"")</f>
        <v/>
      </c>
      <c r="AM54" s="49" t="str">
        <f>IFERROR(INDEX(总课程表0!AM:AM,MATCH($A54,总课程表0!AM:AM,0)-1)&amp;CHAR(10)&amp;INDEX(总课程表0!$A:$A,MATCH($A54,总课程表0!AM:AM,0)-1),"")</f>
        <v>政治
九2</v>
      </c>
      <c r="AN54" s="49" t="str">
        <f>IFERROR(INDEX(总课程表0!AN:AN,MATCH($A54,总课程表0!AN:AN,0)-1)&amp;CHAR(10)&amp;INDEX(总课程表0!$A:$A,MATCH($A54,总课程表0!AN:AN,0)-1),"")</f>
        <v>地校2
九3</v>
      </c>
      <c r="AO54" s="54" t="str">
        <f>IFERROR(INDEX(总课程表0!AO:AO,MATCH($A54,总课程表0!AO:AO,0)-1)&amp;CHAR(10)&amp;INDEX(总课程表0!$A:$A,MATCH($A54,总课程表0!AO:AO,0)-1),"")</f>
        <v/>
      </c>
      <c r="AR54" s="56"/>
      <c r="AS54" s="56"/>
      <c r="AT54" s="56"/>
      <c r="AU54" s="56"/>
      <c r="AV54" s="56"/>
    </row>
    <row r="55" spans="1:48" ht="22.6" customHeight="1" x14ac:dyDescent="0.15">
      <c r="A55" s="20" t="str">
        <f>教师安排!AI53</f>
        <v>倪亚红</v>
      </c>
      <c r="B55" s="48" t="str">
        <f ca="1">IFERROR(INDEX(总课程表0!B:B,MATCH($A55,总课程表0!B:B,0)-1)&amp;CHAR(10)&amp;INDEX(总课程表0!$A:$A,MATCH($A55,总课程表0!B:B,0)-1),"")</f>
        <v/>
      </c>
      <c r="C55" s="49" t="str">
        <f>IFERROR(INDEX(总课程表0!C:C,MATCH($A55,总课程表0!C:C,0)-1)&amp;CHAR(10)&amp;INDEX(总课程表0!$A:$A,MATCH($A55,总课程表0!C:C,0)-1),"")</f>
        <v/>
      </c>
      <c r="D55" s="49" t="str">
        <f>IFERROR(INDEX(总课程表0!D:D,MATCH($A55,总课程表0!D:D,0)-1)&amp;CHAR(10)&amp;INDEX(总课程表0!$A:$A,MATCH($A55,总课程表0!D:D,0)-1),"")</f>
        <v>信息
八1</v>
      </c>
      <c r="E55" s="50" t="str">
        <f>IFERROR(INDEX(总课程表0!E:E,MATCH($A55,总课程表0!E:E,0)-1)&amp;CHAR(10)&amp;INDEX(总课程表0!$A:$A,MATCH($A55,总课程表0!E:E,0)-1),"")</f>
        <v/>
      </c>
      <c r="F55" s="51" t="str">
        <f>IFERROR(INDEX(总课程表0!F:F,MATCH($A55,总课程表0!F:F,0)-1)&amp;CHAR(10)&amp;INDEX(总课程表0!$A:$A,MATCH($A55,总课程表0!F:F,0)-1),"")</f>
        <v/>
      </c>
      <c r="G55" s="49" t="str">
        <f>IFERROR(INDEX(总课程表0!G:G,MATCH($A55,总课程表0!G:G,0)-1)&amp;CHAR(10)&amp;INDEX(总课程表0!$A:$A,MATCH($A55,总课程表0!G:G,0)-1),"")</f>
        <v/>
      </c>
      <c r="H55" s="49" t="str">
        <f>IFERROR(INDEX(总课程表0!H:H,MATCH($A55,总课程表0!H:H,0)-1)&amp;CHAR(10)&amp;INDEX(总课程表0!$A:$A,MATCH($A55,总课程表0!H:H,0)-1),"")</f>
        <v/>
      </c>
      <c r="I55" s="54" t="str">
        <f>IFERROR(INDEX(总课程表0!I:I,MATCH($A55,总课程表0!I:I,0)-1)&amp;CHAR(10)&amp;INDEX(总课程表0!$A:$A,MATCH($A55,总课程表0!I:I,0)-1),"")</f>
        <v/>
      </c>
      <c r="J55" s="51" t="str">
        <f ca="1">IFERROR(INDEX(总课程表0!J:J,MATCH($A55,总课程表0!J:J,0)-1)&amp;CHAR(10)&amp;INDEX(总课程表0!$A:$A,MATCH($A55,总课程表0!J:J,0)-1),"")</f>
        <v/>
      </c>
      <c r="K55" s="49" t="str">
        <f>IFERROR(INDEX(总课程表0!K:K,MATCH($A55,总课程表0!K:K,0)-1)&amp;CHAR(10)&amp;INDEX(总课程表0!$A:$A,MATCH($A55,总课程表0!K:K,0)-1),"")</f>
        <v/>
      </c>
      <c r="L55" s="49" t="str">
        <f>IFERROR(INDEX(总课程表0!L:L,MATCH($A55,总课程表0!L:L,0)-1)&amp;CHAR(10)&amp;INDEX(总课程表0!$A:$A,MATCH($A55,总课程表0!L:L,0)-1),"")</f>
        <v/>
      </c>
      <c r="M55" s="50" t="str">
        <f>IFERROR(INDEX(总课程表0!M:M,MATCH($A55,总课程表0!M:M,0)-1)&amp;CHAR(10)&amp;INDEX(总课程表0!$A:$A,MATCH($A55,总课程表0!M:M,0)-1),"")</f>
        <v>信息
八5</v>
      </c>
      <c r="N55" s="51" t="str">
        <f>IFERROR(INDEX(总课程表0!N:N,MATCH($A55,总课程表0!N:N,0)-1)&amp;CHAR(10)&amp;INDEX(总课程表0!$A:$A,MATCH($A55,总课程表0!N:N,0)-1),"")</f>
        <v/>
      </c>
      <c r="O55" s="49" t="str">
        <f>IFERROR(INDEX(总课程表0!O:O,MATCH($A55,总课程表0!O:O,0)-1)&amp;CHAR(10)&amp;INDEX(总课程表0!$A:$A,MATCH($A55,总课程表0!O:O,0)-1),"")</f>
        <v>信息
八3</v>
      </c>
      <c r="P55" s="49" t="str">
        <f>IFERROR(INDEX(总课程表0!P:P,MATCH($A55,总课程表0!P:P,0)-1)&amp;CHAR(10)&amp;INDEX(总课程表0!$A:$A,MATCH($A55,总课程表0!P:P,0)-1),"")</f>
        <v/>
      </c>
      <c r="Q55" s="54" t="str">
        <f>IFERROR(INDEX(总课程表0!Q:Q,MATCH($A55,总课程表0!Q:Q,0)-1)&amp;CHAR(10)&amp;INDEX(总课程表0!$A:$A,MATCH($A55,总课程表0!Q:Q,0)-1),"")</f>
        <v/>
      </c>
      <c r="R55" s="51" t="str">
        <f ca="1">IFERROR(INDEX(总课程表0!R:R,MATCH($A55,总课程表0!R:R,0)-1)&amp;CHAR(10)&amp;INDEX(总课程表0!$A:$A,MATCH($A55,总课程表0!R:R,0)-1),"")</f>
        <v/>
      </c>
      <c r="S55" s="49" t="str">
        <f>IFERROR(INDEX(总课程表0!S:S,MATCH($A55,总课程表0!S:S,0)-1)&amp;CHAR(10)&amp;INDEX(总课程表0!$A:$A,MATCH($A55,总课程表0!S:S,0)-1),"")</f>
        <v/>
      </c>
      <c r="T55" s="49" t="str">
        <f>IFERROR(INDEX(总课程表0!T:T,MATCH($A55,总课程表0!T:T,0)-1)&amp;CHAR(10)&amp;INDEX(总课程表0!$A:$A,MATCH($A55,总课程表0!T:T,0)-1),"")</f>
        <v/>
      </c>
      <c r="U55" s="50" t="str">
        <f>IFERROR(INDEX(总课程表0!U:U,MATCH($A55,总课程表0!U:U,0)-1)&amp;CHAR(10)&amp;INDEX(总课程表0!$A:$A,MATCH($A55,总课程表0!U:U,0)-1),"")</f>
        <v>信息
八4</v>
      </c>
      <c r="V55" s="51" t="str">
        <f>IFERROR(INDEX(总课程表0!V:V,MATCH($A55,总课程表0!V:V,0)-1)&amp;CHAR(10)&amp;INDEX(总课程表0!$A:$A,MATCH($A55,总课程表0!V:V,0)-1),"")</f>
        <v>信息
八2</v>
      </c>
      <c r="W55" s="49" t="str">
        <f>IFERROR(INDEX(总课程表0!W:W,MATCH($A55,总课程表0!W:W,0)-1)&amp;CHAR(10)&amp;INDEX(总课程表0!$A:$A,MATCH($A55,总课程表0!W:W,0)-1),"")</f>
        <v/>
      </c>
      <c r="X55" s="49" t="str">
        <f t="array" ref="X55">IFERROR(IF(OR(A55=走班课),"选修",INDEX(总课程表0!X:X,MATCH($A55,总课程表0!X:X,0)-1)&amp;CHAR(10)&amp;INDEX(总课程表0!$A:$A,MATCH($A55,总课程表0!X:X,0)-1)),"")</f>
        <v/>
      </c>
      <c r="Y55" s="54" t="str">
        <f>IFERROR(INDEX(总课程表0!Y:Y,MATCH($A55,总课程表0!Y:Y,0)-1)&amp;CHAR(10)&amp;INDEX(总课程表0!$A:$A,MATCH($A55,总课程表0!Y:Y,0)-1),"")</f>
        <v/>
      </c>
      <c r="Z55" s="51" t="str">
        <f ca="1">IFERROR(INDEX(总课程表0!Z:Z,MATCH($A55,总课程表0!Z:Z,0)-1)&amp;CHAR(10)&amp;INDEX(总课程表0!$A:$A,MATCH($A55,总课程表0!Z:Z,0)-1),"")</f>
        <v/>
      </c>
      <c r="AA55" s="49" t="str">
        <f>IFERROR(INDEX(总课程表0!AA:AA,MATCH($A55,总课程表0!AA:AA,0)-1)&amp;CHAR(10)&amp;INDEX(总课程表0!$A:$A,MATCH($A55,总课程表0!AA:AA,0)-1),"")</f>
        <v/>
      </c>
      <c r="AB55" s="49" t="str">
        <f>IFERROR(INDEX(总课程表0!AB:AB,MATCH($A55,总课程表0!AB:AB,0)-1)&amp;CHAR(10)&amp;INDEX(总课程表0!$A:$A,MATCH($A55,总课程表0!AB:AB,0)-1),"")</f>
        <v>信息
八5</v>
      </c>
      <c r="AC55" s="50" t="str">
        <f>IFERROR(INDEX(总课程表0!AC:AC,MATCH($A55,总课程表0!AC:AC,0)-1)&amp;CHAR(10)&amp;INDEX(总课程表0!$A:$A,MATCH($A55,总课程表0!AC:AC,0)-1),"")</f>
        <v/>
      </c>
      <c r="AD55" s="51" t="str">
        <f>IFERROR(INDEX(总课程表0!AD:AD,MATCH($A55,总课程表0!AD:AD,0)-1)&amp;CHAR(10)&amp;INDEX(总课程表0!$A:$A,MATCH($A55,总课程表0!AD:AD,0)-1),"")</f>
        <v>信息
八2</v>
      </c>
      <c r="AE55" s="49" t="str">
        <f>IFERROR(INDEX(总课程表0!AE:AE,MATCH($A55,总课程表0!AE:AE,0)-1)&amp;CHAR(10)&amp;INDEX(总课程表0!$A:$A,MATCH($A55,总课程表0!AE:AE,0)-1),"")</f>
        <v/>
      </c>
      <c r="AF55" s="49" t="str">
        <f>IFERROR(INDEX(总课程表0!AF:AF,MATCH($A55,总课程表0!AF:AF,0)-1)&amp;CHAR(10)&amp;INDEX(总课程表0!$A:$A,MATCH($A55,总课程表0!AF:AF,0)-1),"")</f>
        <v>信息
八1</v>
      </c>
      <c r="AG55" s="54" t="str">
        <f>IFERROR(INDEX(总课程表0!AG:AG,MATCH($A55,总课程表0!AG:AG,0)-1)&amp;CHAR(10)&amp;INDEX(总课程表0!$A:$A,MATCH($A55,总课程表0!AG:AG,0)-1),"")</f>
        <v/>
      </c>
      <c r="AH55" s="51" t="str">
        <f ca="1">IFERROR(INDEX(总课程表0!AH:AH,MATCH($A55,总课程表0!AH:AH,0)-1)&amp;CHAR(10)&amp;INDEX(总课程表0!$A:$A,MATCH($A55,总课程表0!AH:AH,0)-1),"")</f>
        <v/>
      </c>
      <c r="AI55" s="49" t="str">
        <f>IFERROR(INDEX(总课程表0!AI:AI,MATCH($A55,总课程表0!AI:AI,0)-1)&amp;CHAR(10)&amp;INDEX(总课程表0!$A:$A,MATCH($A55,总课程表0!AI:AI,0)-1),"")</f>
        <v/>
      </c>
      <c r="AJ55" s="49" t="str">
        <f>IFERROR(INDEX(总课程表0!AJ:AJ,MATCH($A55,总课程表0!AJ:AJ,0)-1)&amp;CHAR(10)&amp;INDEX(总课程表0!$A:$A,MATCH($A55,总课程表0!AJ:AJ,0)-1),"")</f>
        <v/>
      </c>
      <c r="AK55" s="50" t="str">
        <f>IFERROR(INDEX(总课程表0!AK:AK,MATCH($A55,总课程表0!AK:AK,0)-1)&amp;CHAR(10)&amp;INDEX(总课程表0!$A:$A,MATCH($A55,总课程表0!AK:AK,0)-1),"")</f>
        <v/>
      </c>
      <c r="AL55" s="51" t="str">
        <f>IFERROR(INDEX(总课程表0!AL:AL,MATCH($A55,总课程表0!AL:AL,0)-1)&amp;CHAR(10)&amp;INDEX(总课程表0!$A:$A,MATCH($A55,总课程表0!AL:AL,0)-1),"")</f>
        <v/>
      </c>
      <c r="AM55" s="49" t="str">
        <f>IFERROR(INDEX(总课程表0!AM:AM,MATCH($A55,总课程表0!AM:AM,0)-1)&amp;CHAR(10)&amp;INDEX(总课程表0!$A:$A,MATCH($A55,总课程表0!AM:AM,0)-1),"")</f>
        <v>信息
八3</v>
      </c>
      <c r="AN55" s="49" t="str">
        <f>IFERROR(INDEX(总课程表0!AN:AN,MATCH($A55,总课程表0!AN:AN,0)-1)&amp;CHAR(10)&amp;INDEX(总课程表0!$A:$A,MATCH($A55,总课程表0!AN:AN,0)-1),"")</f>
        <v>信息
八4</v>
      </c>
      <c r="AO55" s="54" t="str">
        <f>IFERROR(INDEX(总课程表0!AO:AO,MATCH($A55,总课程表0!AO:AO,0)-1)&amp;CHAR(10)&amp;INDEX(总课程表0!$A:$A,MATCH($A55,总课程表0!AO:AO,0)-1),"")</f>
        <v/>
      </c>
      <c r="AR55" s="56"/>
      <c r="AS55" s="56"/>
      <c r="AT55" s="56"/>
      <c r="AU55" s="56"/>
      <c r="AV55" s="56"/>
    </row>
    <row r="56" spans="1:48" ht="22.6" customHeight="1" x14ac:dyDescent="0.15">
      <c r="A56" s="20" t="str">
        <f>教师安排!AI54</f>
        <v>庞涛</v>
      </c>
      <c r="B56" s="48" t="str">
        <f ca="1">IFERROR(INDEX(总课程表0!B:B,MATCH($A56,总课程表0!B:B,0)-1)&amp;CHAR(10)&amp;INDEX(总课程表0!$A:$A,MATCH($A56,总课程表0!B:B,0)-1),"")</f>
        <v>物理
九2</v>
      </c>
      <c r="C56" s="49" t="str">
        <f>IFERROR(INDEX(总课程表0!C:C,MATCH($A56,总课程表0!C:C,0)-1)&amp;CHAR(10)&amp;INDEX(总课程表0!$A:$A,MATCH($A56,总课程表0!C:C,0)-1),"")</f>
        <v>物理
九4</v>
      </c>
      <c r="D56" s="49" t="str">
        <f>IFERROR(INDEX(总课程表0!D:D,MATCH($A56,总课程表0!D:D,0)-1)&amp;CHAR(10)&amp;INDEX(总课程表0!$A:$A,MATCH($A56,总课程表0!D:D,0)-1),"")</f>
        <v/>
      </c>
      <c r="E56" s="50" t="str">
        <f>IFERROR(INDEX(总课程表0!E:E,MATCH($A56,总课程表0!E:E,0)-1)&amp;CHAR(10)&amp;INDEX(总课程表0!$A:$A,MATCH($A56,总课程表0!E:E,0)-1),"")</f>
        <v/>
      </c>
      <c r="F56" s="51" t="str">
        <f>IFERROR(INDEX(总课程表0!F:F,MATCH($A56,总课程表0!F:F,0)-1)&amp;CHAR(10)&amp;INDEX(总课程表0!$A:$A,MATCH($A56,总课程表0!F:F,0)-1),"")</f>
        <v/>
      </c>
      <c r="G56" s="49" t="str">
        <f>IFERROR(INDEX(总课程表0!G:G,MATCH($A56,总课程表0!G:G,0)-1)&amp;CHAR(10)&amp;INDEX(总课程表0!$A:$A,MATCH($A56,总课程表0!G:G,0)-1),"")</f>
        <v>物理
九9</v>
      </c>
      <c r="H56" s="49" t="str">
        <f>IFERROR(INDEX(总课程表0!H:H,MATCH($A56,总课程表0!H:H,0)-1)&amp;CHAR(10)&amp;INDEX(总课程表0!$A:$A,MATCH($A56,总课程表0!H:H,0)-1),"")</f>
        <v/>
      </c>
      <c r="I56" s="54" t="str">
        <f>IFERROR(INDEX(总课程表0!I:I,MATCH($A56,总课程表0!I:I,0)-1)&amp;CHAR(10)&amp;INDEX(总课程表0!$A:$A,MATCH($A56,总课程表0!I:I,0)-1),"")</f>
        <v/>
      </c>
      <c r="J56" s="51" t="str">
        <f ca="1">IFERROR(INDEX(总课程表0!J:J,MATCH($A56,总课程表0!J:J,0)-1)&amp;CHAR(10)&amp;INDEX(总课程表0!$A:$A,MATCH($A56,总课程表0!J:J,0)-1),"")</f>
        <v>物理
九2</v>
      </c>
      <c r="K56" s="49" t="str">
        <f>IFERROR(INDEX(总课程表0!K:K,MATCH($A56,总课程表0!K:K,0)-1)&amp;CHAR(10)&amp;INDEX(总课程表0!$A:$A,MATCH($A56,总课程表0!K:K,0)-1),"")</f>
        <v/>
      </c>
      <c r="L56" s="49" t="str">
        <f>IFERROR(INDEX(总课程表0!L:L,MATCH($A56,总课程表0!L:L,0)-1)&amp;CHAR(10)&amp;INDEX(总课程表0!$A:$A,MATCH($A56,总课程表0!L:L,0)-1),"")</f>
        <v/>
      </c>
      <c r="M56" s="50" t="str">
        <f>IFERROR(INDEX(总课程表0!M:M,MATCH($A56,总课程表0!M:M,0)-1)&amp;CHAR(10)&amp;INDEX(总课程表0!$A:$A,MATCH($A56,总课程表0!M:M,0)-1),"")</f>
        <v/>
      </c>
      <c r="N56" s="51" t="str">
        <f>IFERROR(INDEX(总课程表0!N:N,MATCH($A56,总课程表0!N:N,0)-1)&amp;CHAR(10)&amp;INDEX(总课程表0!$A:$A,MATCH($A56,总课程表0!N:N,0)-1),"")</f>
        <v>物理
九9</v>
      </c>
      <c r="O56" s="49" t="str">
        <f>IFERROR(INDEX(总课程表0!O:O,MATCH($A56,总课程表0!O:O,0)-1)&amp;CHAR(10)&amp;INDEX(总课程表0!$A:$A,MATCH($A56,总课程表0!O:O,0)-1),"")</f>
        <v/>
      </c>
      <c r="P56" s="49" t="str">
        <f>IFERROR(INDEX(总课程表0!P:P,MATCH($A56,总课程表0!P:P,0)-1)&amp;CHAR(10)&amp;INDEX(总课程表0!$A:$A,MATCH($A56,总课程表0!P:P,0)-1),"")</f>
        <v>物理
九4</v>
      </c>
      <c r="Q56" s="54" t="str">
        <f>IFERROR(INDEX(总课程表0!Q:Q,MATCH($A56,总课程表0!Q:Q,0)-1)&amp;CHAR(10)&amp;INDEX(总课程表0!$A:$A,MATCH($A56,总课程表0!Q:Q,0)-1),"")</f>
        <v/>
      </c>
      <c r="R56" s="51" t="str">
        <f ca="1">IFERROR(INDEX(总课程表0!R:R,MATCH($A56,总课程表0!R:R,0)-1)&amp;CHAR(10)&amp;INDEX(总课程表0!$A:$A,MATCH($A56,总课程表0!R:R,0)-1),"")</f>
        <v/>
      </c>
      <c r="S56" s="49" t="str">
        <f>IFERROR(INDEX(总课程表0!S:S,MATCH($A56,总课程表0!S:S,0)-1)&amp;CHAR(10)&amp;INDEX(总课程表0!$A:$A,MATCH($A56,总课程表0!S:S,0)-1),"")</f>
        <v/>
      </c>
      <c r="T56" s="49" t="str">
        <f>IFERROR(INDEX(总课程表0!T:T,MATCH($A56,总课程表0!T:T,0)-1)&amp;CHAR(10)&amp;INDEX(总课程表0!$A:$A,MATCH($A56,总课程表0!T:T,0)-1),"")</f>
        <v/>
      </c>
      <c r="U56" s="50" t="str">
        <f>IFERROR(INDEX(总课程表0!U:U,MATCH($A56,总课程表0!U:U,0)-1)&amp;CHAR(10)&amp;INDEX(总课程表0!$A:$A,MATCH($A56,总课程表0!U:U,0)-1),"")</f>
        <v/>
      </c>
      <c r="V56" s="51" t="str">
        <f>IFERROR(INDEX(总课程表0!V:V,MATCH($A56,总课程表0!V:V,0)-1)&amp;CHAR(10)&amp;INDEX(总课程表0!$A:$A,MATCH($A56,总课程表0!V:V,0)-1),"")</f>
        <v>物理
九2</v>
      </c>
      <c r="W56" s="49" t="str">
        <f>IFERROR(INDEX(总课程表0!W:W,MATCH($A56,总课程表0!W:W,0)-1)&amp;CHAR(10)&amp;INDEX(总课程表0!$A:$A,MATCH($A56,总课程表0!W:W,0)-1),"")</f>
        <v/>
      </c>
      <c r="X56" s="49" t="str">
        <f t="array" ref="X56">IFERROR(IF(OR(A56=走班课),"选修",INDEX(总课程表0!X:X,MATCH($A56,总课程表0!X:X,0)-1)&amp;CHAR(10)&amp;INDEX(总课程表0!$A:$A,MATCH($A56,总课程表0!X:X,0)-1)),"")</f>
        <v>选修</v>
      </c>
      <c r="Y56" s="54" t="str">
        <f>IFERROR(INDEX(总课程表0!Y:Y,MATCH($A56,总课程表0!Y:Y,0)-1)&amp;CHAR(10)&amp;INDEX(总课程表0!$A:$A,MATCH($A56,总课程表0!Y:Y,0)-1),"")</f>
        <v/>
      </c>
      <c r="Z56" s="51" t="str">
        <f ca="1">IFERROR(INDEX(总课程表0!Z:Z,MATCH($A56,总课程表0!Z:Z,0)-1)&amp;CHAR(10)&amp;INDEX(总课程表0!$A:$A,MATCH($A56,总课程表0!Z:Z,0)-1),"")</f>
        <v/>
      </c>
      <c r="AA56" s="49" t="str">
        <f>IFERROR(INDEX(总课程表0!AA:AA,MATCH($A56,总课程表0!AA:AA,0)-1)&amp;CHAR(10)&amp;INDEX(总课程表0!$A:$A,MATCH($A56,总课程表0!AA:AA,0)-1),"")</f>
        <v>物理
九4</v>
      </c>
      <c r="AB56" s="49" t="str">
        <f>IFERROR(INDEX(总课程表0!AB:AB,MATCH($A56,总课程表0!AB:AB,0)-1)&amp;CHAR(10)&amp;INDEX(总课程表0!$A:$A,MATCH($A56,总课程表0!AB:AB,0)-1),"")</f>
        <v/>
      </c>
      <c r="AC56" s="50" t="str">
        <f>IFERROR(INDEX(总课程表0!AC:AC,MATCH($A56,总课程表0!AC:AC,0)-1)&amp;CHAR(10)&amp;INDEX(总课程表0!$A:$A,MATCH($A56,总课程表0!AC:AC,0)-1),"")</f>
        <v>综实1
九9</v>
      </c>
      <c r="AD56" s="51" t="str">
        <f>IFERROR(INDEX(总课程表0!AD:AD,MATCH($A56,总课程表0!AD:AD,0)-1)&amp;CHAR(10)&amp;INDEX(总课程表0!$A:$A,MATCH($A56,总课程表0!AD:AD,0)-1),"")</f>
        <v/>
      </c>
      <c r="AE56" s="49" t="str">
        <f>IFERROR(INDEX(总课程表0!AE:AE,MATCH($A56,总课程表0!AE:AE,0)-1)&amp;CHAR(10)&amp;INDEX(总课程表0!$A:$A,MATCH($A56,总课程表0!AE:AE,0)-1),"")</f>
        <v/>
      </c>
      <c r="AF56" s="49" t="str">
        <f>IFERROR(INDEX(总课程表0!AF:AF,MATCH($A56,总课程表0!AF:AF,0)-1)&amp;CHAR(10)&amp;INDEX(总课程表0!$A:$A,MATCH($A56,总课程表0!AF:AF,0)-1),"")</f>
        <v/>
      </c>
      <c r="AG56" s="54" t="str">
        <f>IFERROR(INDEX(总课程表0!AG:AG,MATCH($A56,总课程表0!AG:AG,0)-1)&amp;CHAR(10)&amp;INDEX(总课程表0!$A:$A,MATCH($A56,总课程表0!AG:AG,0)-1),"")</f>
        <v/>
      </c>
      <c r="AH56" s="51" t="str">
        <f ca="1">IFERROR(INDEX(总课程表0!AH:AH,MATCH($A56,总课程表0!AH:AH,0)-1)&amp;CHAR(10)&amp;INDEX(总课程表0!$A:$A,MATCH($A56,总课程表0!AH:AH,0)-1),"")</f>
        <v>物理
九9</v>
      </c>
      <c r="AI56" s="49" t="str">
        <f>IFERROR(INDEX(总课程表0!AI:AI,MATCH($A56,总课程表0!AI:AI,0)-1)&amp;CHAR(10)&amp;INDEX(总课程表0!$A:$A,MATCH($A56,总课程表0!AI:AI,0)-1),"")</f>
        <v/>
      </c>
      <c r="AJ56" s="49" t="str">
        <f>IFERROR(INDEX(总课程表0!AJ:AJ,MATCH($A56,总课程表0!AJ:AJ,0)-1)&amp;CHAR(10)&amp;INDEX(总课程表0!$A:$A,MATCH($A56,总课程表0!AJ:AJ,0)-1),"")</f>
        <v/>
      </c>
      <c r="AK56" s="50" t="str">
        <f>IFERROR(INDEX(总课程表0!AK:AK,MATCH($A56,总课程表0!AK:AK,0)-1)&amp;CHAR(10)&amp;INDEX(总课程表0!$A:$A,MATCH($A56,总课程表0!AK:AK,0)-1),"")</f>
        <v/>
      </c>
      <c r="AL56" s="51" t="str">
        <f>IFERROR(INDEX(总课程表0!AL:AL,MATCH($A56,总课程表0!AL:AL,0)-1)&amp;CHAR(10)&amp;INDEX(总课程表0!$A:$A,MATCH($A56,总课程表0!AL:AL,0)-1),"")</f>
        <v/>
      </c>
      <c r="AM56" s="49" t="str">
        <f>IFERROR(INDEX(总课程表0!AM:AM,MATCH($A56,总课程表0!AM:AM,0)-1)&amp;CHAR(10)&amp;INDEX(总课程表0!$A:$A,MATCH($A56,总课程表0!AM:AM,0)-1),"")</f>
        <v>综实1
九4</v>
      </c>
      <c r="AN56" s="49" t="str">
        <f>IFERROR(INDEX(总课程表0!AN:AN,MATCH($A56,总课程表0!AN:AN,0)-1)&amp;CHAR(10)&amp;INDEX(总课程表0!$A:$A,MATCH($A56,总课程表0!AN:AN,0)-1),"")</f>
        <v>综实1
九2</v>
      </c>
      <c r="AO56" s="54" t="str">
        <f>IFERROR(INDEX(总课程表0!AO:AO,MATCH($A56,总课程表0!AO:AO,0)-1)&amp;CHAR(10)&amp;INDEX(总课程表0!$A:$A,MATCH($A56,总课程表0!AO:AO,0)-1),"")</f>
        <v/>
      </c>
      <c r="AR56" s="56"/>
      <c r="AS56" s="56"/>
      <c r="AT56" s="56"/>
      <c r="AU56" s="56"/>
      <c r="AV56" s="56"/>
    </row>
    <row r="57" spans="1:48" ht="22.6" customHeight="1" x14ac:dyDescent="0.15">
      <c r="A57" s="20" t="str">
        <f>教师安排!AI55</f>
        <v>钱欢欢</v>
      </c>
      <c r="B57" s="48" t="str">
        <f ca="1">IFERROR(INDEX(总课程表0!B:B,MATCH($A57,总课程表0!B:B,0)-1)&amp;CHAR(10)&amp;INDEX(总课程表0!$A:$A,MATCH($A57,总课程表0!B:B,0)-1),"")</f>
        <v>语文
七3</v>
      </c>
      <c r="C57" s="49" t="str">
        <f>IFERROR(INDEX(总课程表0!C:C,MATCH($A57,总课程表0!C:C,0)-1)&amp;CHAR(10)&amp;INDEX(总课程表0!$A:$A,MATCH($A57,总课程表0!C:C,0)-1),"")</f>
        <v>语文
七8</v>
      </c>
      <c r="D57" s="49" t="str">
        <f>IFERROR(INDEX(总课程表0!D:D,MATCH($A57,总课程表0!D:D,0)-1)&amp;CHAR(10)&amp;INDEX(总课程表0!$A:$A,MATCH($A57,总课程表0!D:D,0)-1),"")</f>
        <v/>
      </c>
      <c r="E57" s="50" t="str">
        <f>IFERROR(INDEX(总课程表0!E:E,MATCH($A57,总课程表0!E:E,0)-1)&amp;CHAR(10)&amp;INDEX(总课程表0!$A:$A,MATCH($A57,总课程表0!E:E,0)-1),"")</f>
        <v/>
      </c>
      <c r="F57" s="51" t="str">
        <f>IFERROR(INDEX(总课程表0!F:F,MATCH($A57,总课程表0!F:F,0)-1)&amp;CHAR(10)&amp;INDEX(总课程表0!$A:$A,MATCH($A57,总课程表0!F:F,0)-1),"")</f>
        <v/>
      </c>
      <c r="G57" s="49" t="str">
        <f>IFERROR(INDEX(总课程表0!G:G,MATCH($A57,总课程表0!G:G,0)-1)&amp;CHAR(10)&amp;INDEX(总课程表0!$A:$A,MATCH($A57,总课程表0!G:G,0)-1),"")</f>
        <v/>
      </c>
      <c r="H57" s="49" t="str">
        <f>IFERROR(INDEX(总课程表0!H:H,MATCH($A57,总课程表0!H:H,0)-1)&amp;CHAR(10)&amp;INDEX(总课程表0!$A:$A,MATCH($A57,总课程表0!H:H,0)-1),"")</f>
        <v/>
      </c>
      <c r="I57" s="54" t="str">
        <f>IFERROR(INDEX(总课程表0!I:I,MATCH($A57,总课程表0!I:I,0)-1)&amp;CHAR(10)&amp;INDEX(总课程表0!$A:$A,MATCH($A57,总课程表0!I:I,0)-1),"")</f>
        <v/>
      </c>
      <c r="J57" s="51" t="str">
        <f ca="1">IFERROR(INDEX(总课程表0!J:J,MATCH($A57,总课程表0!J:J,0)-1)&amp;CHAR(10)&amp;INDEX(总课程表0!$A:$A,MATCH($A57,总课程表0!J:J,0)-1),"")</f>
        <v/>
      </c>
      <c r="K57" s="49" t="str">
        <f>IFERROR(INDEX(总课程表0!K:K,MATCH($A57,总课程表0!K:K,0)-1)&amp;CHAR(10)&amp;INDEX(总课程表0!$A:$A,MATCH($A57,总课程表0!K:K,0)-1),"")</f>
        <v/>
      </c>
      <c r="L57" s="49" t="str">
        <f>IFERROR(INDEX(总课程表0!L:L,MATCH($A57,总课程表0!L:L,0)-1)&amp;CHAR(10)&amp;INDEX(总课程表0!$A:$A,MATCH($A57,总课程表0!L:L,0)-1),"")</f>
        <v/>
      </c>
      <c r="M57" s="50" t="str">
        <f>IFERROR(INDEX(总课程表0!M:M,MATCH($A57,总课程表0!M:M,0)-1)&amp;CHAR(10)&amp;INDEX(总课程表0!$A:$A,MATCH($A57,总课程表0!M:M,0)-1),"")</f>
        <v/>
      </c>
      <c r="N57" s="51" t="str">
        <f>IFERROR(INDEX(总课程表0!N:N,MATCH($A57,总课程表0!N:N,0)-1)&amp;CHAR(10)&amp;INDEX(总课程表0!$A:$A,MATCH($A57,总课程表0!N:N,0)-1),"")</f>
        <v/>
      </c>
      <c r="O57" s="49" t="str">
        <f>IFERROR(INDEX(总课程表0!O:O,MATCH($A57,总课程表0!O:O,0)-1)&amp;CHAR(10)&amp;INDEX(总课程表0!$A:$A,MATCH($A57,总课程表0!O:O,0)-1),"")</f>
        <v>语文
七3</v>
      </c>
      <c r="P57" s="49" t="str">
        <f>IFERROR(INDEX(总课程表0!P:P,MATCH($A57,总课程表0!P:P,0)-1)&amp;CHAR(10)&amp;INDEX(总课程表0!$A:$A,MATCH($A57,总课程表0!P:P,0)-1),"")</f>
        <v>语文
七8</v>
      </c>
      <c r="Q57" s="54" t="str">
        <f>IFERROR(INDEX(总课程表0!Q:Q,MATCH($A57,总课程表0!Q:Q,0)-1)&amp;CHAR(10)&amp;INDEX(总课程表0!$A:$A,MATCH($A57,总课程表0!Q:Q,0)-1),"")</f>
        <v/>
      </c>
      <c r="R57" s="51" t="str">
        <f ca="1">IFERROR(INDEX(总课程表0!R:R,MATCH($A57,总课程表0!R:R,0)-1)&amp;CHAR(10)&amp;INDEX(总课程表0!$A:$A,MATCH($A57,总课程表0!R:R,0)-1),"")</f>
        <v/>
      </c>
      <c r="S57" s="49" t="str">
        <f>IFERROR(INDEX(总课程表0!S:S,MATCH($A57,总课程表0!S:S,0)-1)&amp;CHAR(10)&amp;INDEX(总课程表0!$A:$A,MATCH($A57,总课程表0!S:S,0)-1),"")</f>
        <v>语文
七8</v>
      </c>
      <c r="T57" s="49" t="str">
        <f>IFERROR(INDEX(总课程表0!T:T,MATCH($A57,总课程表0!T:T,0)-1)&amp;CHAR(10)&amp;INDEX(总课程表0!$A:$A,MATCH($A57,总课程表0!T:T,0)-1),"")</f>
        <v>语文
七3</v>
      </c>
      <c r="U57" s="50" t="str">
        <f>IFERROR(INDEX(总课程表0!U:U,MATCH($A57,总课程表0!U:U,0)-1)&amp;CHAR(10)&amp;INDEX(总课程表0!$A:$A,MATCH($A57,总课程表0!U:U,0)-1),"")</f>
        <v/>
      </c>
      <c r="V57" s="51" t="str">
        <f>IFERROR(INDEX(总课程表0!V:V,MATCH($A57,总课程表0!V:V,0)-1)&amp;CHAR(10)&amp;INDEX(总课程表0!$A:$A,MATCH($A57,总课程表0!V:V,0)-1),"")</f>
        <v/>
      </c>
      <c r="W57" s="49" t="str">
        <f>IFERROR(INDEX(总课程表0!W:W,MATCH($A57,总课程表0!W:W,0)-1)&amp;CHAR(10)&amp;INDEX(总课程表0!$A:$A,MATCH($A57,总课程表0!W:W,0)-1),"")</f>
        <v/>
      </c>
      <c r="X57" s="49" t="str">
        <f t="array" ref="X57">IFERROR(IF(OR(A57=走班课),"选修",INDEX(总课程表0!X:X,MATCH($A57,总课程表0!X:X,0)-1)&amp;CHAR(10)&amp;INDEX(总课程表0!$A:$A,MATCH($A57,总课程表0!X:X,0)-1)),"")</f>
        <v/>
      </c>
      <c r="Y57" s="54" t="str">
        <f>IFERROR(INDEX(总课程表0!Y:Y,MATCH($A57,总课程表0!Y:Y,0)-1)&amp;CHAR(10)&amp;INDEX(总课程表0!$A:$A,MATCH($A57,总课程表0!Y:Y,0)-1),"")</f>
        <v/>
      </c>
      <c r="Z57" s="51" t="str">
        <f ca="1">IFERROR(INDEX(总课程表0!Z:Z,MATCH($A57,总课程表0!Z:Z,0)-1)&amp;CHAR(10)&amp;INDEX(总课程表0!$A:$A,MATCH($A57,总课程表0!Z:Z,0)-1),"")</f>
        <v>语文
七3</v>
      </c>
      <c r="AA57" s="49" t="str">
        <f>IFERROR(INDEX(总课程表0!AA:AA,MATCH($A57,总课程表0!AA:AA,0)-1)&amp;CHAR(10)&amp;INDEX(总课程表0!$A:$A,MATCH($A57,总课程表0!AA:AA,0)-1),"")</f>
        <v>语文
七8</v>
      </c>
      <c r="AB57" s="49" t="str">
        <f>IFERROR(INDEX(总课程表0!AB:AB,MATCH($A57,总课程表0!AB:AB,0)-1)&amp;CHAR(10)&amp;INDEX(总课程表0!$A:$A,MATCH($A57,总课程表0!AB:AB,0)-1),"")</f>
        <v/>
      </c>
      <c r="AC57" s="50" t="str">
        <f>IFERROR(INDEX(总课程表0!AC:AC,MATCH($A57,总课程表0!AC:AC,0)-1)&amp;CHAR(10)&amp;INDEX(总课程表0!$A:$A,MATCH($A57,总课程表0!AC:AC,0)-1),"")</f>
        <v/>
      </c>
      <c r="AD57" s="51" t="str">
        <f>IFERROR(INDEX(总课程表0!AD:AD,MATCH($A57,总课程表0!AD:AD,0)-1)&amp;CHAR(10)&amp;INDEX(总课程表0!$A:$A,MATCH($A57,总课程表0!AD:AD,0)-1),"")</f>
        <v/>
      </c>
      <c r="AE57" s="49" t="str">
        <f>IFERROR(INDEX(总课程表0!AE:AE,MATCH($A57,总课程表0!AE:AE,0)-1)&amp;CHAR(10)&amp;INDEX(总课程表0!$A:$A,MATCH($A57,总课程表0!AE:AE,0)-1),"")</f>
        <v/>
      </c>
      <c r="AF57" s="49" t="str">
        <f>IFERROR(INDEX(总课程表0!AF:AF,MATCH($A57,总课程表0!AF:AF,0)-1)&amp;CHAR(10)&amp;INDEX(总课程表0!$A:$A,MATCH($A57,总课程表0!AF:AF,0)-1),"")</f>
        <v/>
      </c>
      <c r="AG57" s="54" t="str">
        <f>IFERROR(INDEX(总课程表0!AG:AG,MATCH($A57,总课程表0!AG:AG,0)-1)&amp;CHAR(10)&amp;INDEX(总课程表0!$A:$A,MATCH($A57,总课程表0!AG:AG,0)-1),"")</f>
        <v/>
      </c>
      <c r="AH57" s="51" t="str">
        <f ca="1">IFERROR(INDEX(总课程表0!AH:AH,MATCH($A57,总课程表0!AH:AH,0)-1)&amp;CHAR(10)&amp;INDEX(总课程表0!$A:$A,MATCH($A57,总课程表0!AH:AH,0)-1),"")</f>
        <v/>
      </c>
      <c r="AI57" s="49" t="str">
        <f>IFERROR(INDEX(总课程表0!AI:AI,MATCH($A57,总课程表0!AI:AI,0)-1)&amp;CHAR(10)&amp;INDEX(总课程表0!$A:$A,MATCH($A57,总课程表0!AI:AI,0)-1),"")</f>
        <v>语文
七8</v>
      </c>
      <c r="AJ57" s="49" t="str">
        <f>IFERROR(INDEX(总课程表0!AJ:AJ,MATCH($A57,总课程表0!AJ:AJ,0)-1)&amp;CHAR(10)&amp;INDEX(总课程表0!$A:$A,MATCH($A57,总课程表0!AJ:AJ,0)-1),"")</f>
        <v/>
      </c>
      <c r="AK57" s="50" t="str">
        <f>IFERROR(INDEX(总课程表0!AK:AK,MATCH($A57,总课程表0!AK:AK,0)-1)&amp;CHAR(10)&amp;INDEX(总课程表0!$A:$A,MATCH($A57,总课程表0!AK:AK,0)-1),"")</f>
        <v/>
      </c>
      <c r="AL57" s="51" t="str">
        <f>IFERROR(INDEX(总课程表0!AL:AL,MATCH($A57,总课程表0!AL:AL,0)-1)&amp;CHAR(10)&amp;INDEX(总课程表0!$A:$A,MATCH($A57,总课程表0!AL:AL,0)-1),"")</f>
        <v/>
      </c>
      <c r="AM57" s="49" t="str">
        <f>IFERROR(INDEX(总课程表0!AM:AM,MATCH($A57,总课程表0!AM:AM,0)-1)&amp;CHAR(10)&amp;INDEX(总课程表0!$A:$A,MATCH($A57,总课程表0!AM:AM,0)-1),"")</f>
        <v>语文
七3</v>
      </c>
      <c r="AN57" s="49" t="str">
        <f>IFERROR(INDEX(总课程表0!AN:AN,MATCH($A57,总课程表0!AN:AN,0)-1)&amp;CHAR(10)&amp;INDEX(总课程表0!$A:$A,MATCH($A57,总课程表0!AN:AN,0)-1),"")</f>
        <v/>
      </c>
      <c r="AO57" s="54" t="str">
        <f>IFERROR(INDEX(总课程表0!AO:AO,MATCH($A57,总课程表0!AO:AO,0)-1)&amp;CHAR(10)&amp;INDEX(总课程表0!$A:$A,MATCH($A57,总课程表0!AO:AO,0)-1),"")</f>
        <v/>
      </c>
      <c r="AR57" s="56"/>
      <c r="AS57" s="56"/>
      <c r="AT57" s="56"/>
      <c r="AU57" s="56"/>
      <c r="AV57" s="56"/>
    </row>
    <row r="58" spans="1:48" ht="22.6" customHeight="1" x14ac:dyDescent="0.15">
      <c r="A58" s="20" t="str">
        <f>教师安排!AI56</f>
        <v>钱丽芬</v>
      </c>
      <c r="B58" s="48" t="str">
        <f ca="1">IFERROR(INDEX(总课程表0!B:B,MATCH($A58,总课程表0!B:B,0)-1)&amp;CHAR(10)&amp;INDEX(总课程表0!$A:$A,MATCH($A58,总课程表0!B:B,0)-1),"")</f>
        <v/>
      </c>
      <c r="C58" s="49" t="str">
        <f>IFERROR(INDEX(总课程表0!C:C,MATCH($A58,总课程表0!C:C,0)-1)&amp;CHAR(10)&amp;INDEX(总课程表0!$A:$A,MATCH($A58,总课程表0!C:C,0)-1),"")</f>
        <v/>
      </c>
      <c r="D58" s="49" t="str">
        <f>IFERROR(INDEX(总课程表0!D:D,MATCH($A58,总课程表0!D:D,0)-1)&amp;CHAR(10)&amp;INDEX(总课程表0!$A:$A,MATCH($A58,总课程表0!D:D,0)-1),"")</f>
        <v>语文
八7</v>
      </c>
      <c r="E58" s="50" t="str">
        <f>IFERROR(INDEX(总课程表0!E:E,MATCH($A58,总课程表0!E:E,0)-1)&amp;CHAR(10)&amp;INDEX(总课程表0!$A:$A,MATCH($A58,总课程表0!E:E,0)-1),"")</f>
        <v/>
      </c>
      <c r="F58" s="51" t="str">
        <f>IFERROR(INDEX(总课程表0!F:F,MATCH($A58,总课程表0!F:F,0)-1)&amp;CHAR(10)&amp;INDEX(总课程表0!$A:$A,MATCH($A58,总课程表0!F:F,0)-1),"")</f>
        <v/>
      </c>
      <c r="G58" s="49" t="str">
        <f>IFERROR(INDEX(总课程表0!G:G,MATCH($A58,总课程表0!G:G,0)-1)&amp;CHAR(10)&amp;INDEX(总课程表0!$A:$A,MATCH($A58,总课程表0!G:G,0)-1),"")</f>
        <v/>
      </c>
      <c r="H58" s="49" t="str">
        <f>IFERROR(INDEX(总课程表0!H:H,MATCH($A58,总课程表0!H:H,0)-1)&amp;CHAR(10)&amp;INDEX(总课程表0!$A:$A,MATCH($A58,总课程表0!H:H,0)-1),"")</f>
        <v/>
      </c>
      <c r="I58" s="54" t="str">
        <f>IFERROR(INDEX(总课程表0!I:I,MATCH($A58,总课程表0!I:I,0)-1)&amp;CHAR(10)&amp;INDEX(总课程表0!$A:$A,MATCH($A58,总课程表0!I:I,0)-1),"")</f>
        <v/>
      </c>
      <c r="J58" s="51" t="str">
        <f ca="1">IFERROR(INDEX(总课程表0!J:J,MATCH($A58,总课程表0!J:J,0)-1)&amp;CHAR(10)&amp;INDEX(总课程表0!$A:$A,MATCH($A58,总课程表0!J:J,0)-1),"")</f>
        <v/>
      </c>
      <c r="K58" s="49" t="str">
        <f>IFERROR(INDEX(总课程表0!K:K,MATCH($A58,总课程表0!K:K,0)-1)&amp;CHAR(10)&amp;INDEX(总课程表0!$A:$A,MATCH($A58,总课程表0!K:K,0)-1),"")</f>
        <v/>
      </c>
      <c r="L58" s="49" t="str">
        <f>IFERROR(INDEX(总课程表0!L:L,MATCH($A58,总课程表0!L:L,0)-1)&amp;CHAR(10)&amp;INDEX(总课程表0!$A:$A,MATCH($A58,总课程表0!L:L,0)-1),"")</f>
        <v/>
      </c>
      <c r="M58" s="50" t="str">
        <f>IFERROR(INDEX(总课程表0!M:M,MATCH($A58,总课程表0!M:M,0)-1)&amp;CHAR(10)&amp;INDEX(总课程表0!$A:$A,MATCH($A58,总课程表0!M:M,0)-1),"")</f>
        <v/>
      </c>
      <c r="N58" s="51" t="str">
        <f>IFERROR(INDEX(总课程表0!N:N,MATCH($A58,总课程表0!N:N,0)-1)&amp;CHAR(10)&amp;INDEX(总课程表0!$A:$A,MATCH($A58,总课程表0!N:N,0)-1),"")</f>
        <v/>
      </c>
      <c r="O58" s="49" t="str">
        <f>IFERROR(INDEX(总课程表0!O:O,MATCH($A58,总课程表0!O:O,0)-1)&amp;CHAR(10)&amp;INDEX(总课程表0!$A:$A,MATCH($A58,总课程表0!O:O,0)-1),"")</f>
        <v/>
      </c>
      <c r="P58" s="49" t="str">
        <f>IFERROR(INDEX(总课程表0!P:P,MATCH($A58,总课程表0!P:P,0)-1)&amp;CHAR(10)&amp;INDEX(总课程表0!$A:$A,MATCH($A58,总课程表0!P:P,0)-1),"")</f>
        <v>语文
八7</v>
      </c>
      <c r="Q58" s="54" t="str">
        <f>IFERROR(INDEX(总课程表0!Q:Q,MATCH($A58,总课程表0!Q:Q,0)-1)&amp;CHAR(10)&amp;INDEX(总课程表0!$A:$A,MATCH($A58,总课程表0!Q:Q,0)-1),"")</f>
        <v/>
      </c>
      <c r="R58" s="51" t="str">
        <f ca="1">IFERROR(INDEX(总课程表0!R:R,MATCH($A58,总课程表0!R:R,0)-1)&amp;CHAR(10)&amp;INDEX(总课程表0!$A:$A,MATCH($A58,总课程表0!R:R,0)-1),"")</f>
        <v/>
      </c>
      <c r="S58" s="49" t="str">
        <f>IFERROR(INDEX(总课程表0!S:S,MATCH($A58,总课程表0!S:S,0)-1)&amp;CHAR(10)&amp;INDEX(总课程表0!$A:$A,MATCH($A58,总课程表0!S:S,0)-1),"")</f>
        <v>语文
八7</v>
      </c>
      <c r="T58" s="49" t="str">
        <f>IFERROR(INDEX(总课程表0!T:T,MATCH($A58,总课程表0!T:T,0)-1)&amp;CHAR(10)&amp;INDEX(总课程表0!$A:$A,MATCH($A58,总课程表0!T:T,0)-1),"")</f>
        <v/>
      </c>
      <c r="U58" s="50" t="str">
        <f>IFERROR(INDEX(总课程表0!U:U,MATCH($A58,总课程表0!U:U,0)-1)&amp;CHAR(10)&amp;INDEX(总课程表0!$A:$A,MATCH($A58,总课程表0!U:U,0)-1),"")</f>
        <v/>
      </c>
      <c r="V58" s="51" t="str">
        <f>IFERROR(INDEX(总课程表0!V:V,MATCH($A58,总课程表0!V:V,0)-1)&amp;CHAR(10)&amp;INDEX(总课程表0!$A:$A,MATCH($A58,总课程表0!V:V,0)-1),"")</f>
        <v/>
      </c>
      <c r="W58" s="49" t="str">
        <f>IFERROR(INDEX(总课程表0!W:W,MATCH($A58,总课程表0!W:W,0)-1)&amp;CHAR(10)&amp;INDEX(总课程表0!$A:$A,MATCH($A58,总课程表0!W:W,0)-1),"")</f>
        <v/>
      </c>
      <c r="X58" s="49" t="str">
        <f t="array" ref="X58">IFERROR(IF(OR(A58=走班课),"选修",INDEX(总课程表0!X:X,MATCH($A58,总课程表0!X:X,0)-1)&amp;CHAR(10)&amp;INDEX(总课程表0!$A:$A,MATCH($A58,总课程表0!X:X,0)-1)),"")</f>
        <v/>
      </c>
      <c r="Y58" s="54" t="str">
        <f>IFERROR(INDEX(总课程表0!Y:Y,MATCH($A58,总课程表0!Y:Y,0)-1)&amp;CHAR(10)&amp;INDEX(总课程表0!$A:$A,MATCH($A58,总课程表0!Y:Y,0)-1),"")</f>
        <v/>
      </c>
      <c r="Z58" s="51" t="str">
        <f ca="1">IFERROR(INDEX(总课程表0!Z:Z,MATCH($A58,总课程表0!Z:Z,0)-1)&amp;CHAR(10)&amp;INDEX(总课程表0!$A:$A,MATCH($A58,总课程表0!Z:Z,0)-1),"")</f>
        <v/>
      </c>
      <c r="AA58" s="49" t="str">
        <f>IFERROR(INDEX(总课程表0!AA:AA,MATCH($A58,总课程表0!AA:AA,0)-1)&amp;CHAR(10)&amp;INDEX(总课程表0!$A:$A,MATCH($A58,总课程表0!AA:AA,0)-1),"")</f>
        <v>语文
八7</v>
      </c>
      <c r="AB58" s="49" t="str">
        <f>IFERROR(INDEX(总课程表0!AB:AB,MATCH($A58,总课程表0!AB:AB,0)-1)&amp;CHAR(10)&amp;INDEX(总课程表0!$A:$A,MATCH($A58,总课程表0!AB:AB,0)-1),"")</f>
        <v/>
      </c>
      <c r="AC58" s="50" t="str">
        <f>IFERROR(INDEX(总课程表0!AC:AC,MATCH($A58,总课程表0!AC:AC,0)-1)&amp;CHAR(10)&amp;INDEX(总课程表0!$A:$A,MATCH($A58,总课程表0!AC:AC,0)-1),"")</f>
        <v/>
      </c>
      <c r="AD58" s="51" t="str">
        <f>IFERROR(INDEX(总课程表0!AD:AD,MATCH($A58,总课程表0!AD:AD,0)-1)&amp;CHAR(10)&amp;INDEX(总课程表0!$A:$A,MATCH($A58,总课程表0!AD:AD,0)-1),"")</f>
        <v/>
      </c>
      <c r="AE58" s="49" t="str">
        <f>IFERROR(INDEX(总课程表0!AE:AE,MATCH($A58,总课程表0!AE:AE,0)-1)&amp;CHAR(10)&amp;INDEX(总课程表0!$A:$A,MATCH($A58,总课程表0!AE:AE,0)-1),"")</f>
        <v/>
      </c>
      <c r="AF58" s="49" t="str">
        <f>IFERROR(INDEX(总课程表0!AF:AF,MATCH($A58,总课程表0!AF:AF,0)-1)&amp;CHAR(10)&amp;INDEX(总课程表0!$A:$A,MATCH($A58,总课程表0!AF:AF,0)-1),"")</f>
        <v/>
      </c>
      <c r="AG58" s="54" t="str">
        <f>IFERROR(INDEX(总课程表0!AG:AG,MATCH($A58,总课程表0!AG:AG,0)-1)&amp;CHAR(10)&amp;INDEX(总课程表0!$A:$A,MATCH($A58,总课程表0!AG:AG,0)-1),"")</f>
        <v/>
      </c>
      <c r="AH58" s="51" t="str">
        <f ca="1">IFERROR(INDEX(总课程表0!AH:AH,MATCH($A58,总课程表0!AH:AH,0)-1)&amp;CHAR(10)&amp;INDEX(总课程表0!$A:$A,MATCH($A58,总课程表0!AH:AH,0)-1),"")</f>
        <v>语文
八7</v>
      </c>
      <c r="AI58" s="49" t="str">
        <f>IFERROR(INDEX(总课程表0!AI:AI,MATCH($A58,总课程表0!AI:AI,0)-1)&amp;CHAR(10)&amp;INDEX(总课程表0!$A:$A,MATCH($A58,总课程表0!AI:AI,0)-1),"")</f>
        <v/>
      </c>
      <c r="AJ58" s="49" t="str">
        <f>IFERROR(INDEX(总课程表0!AJ:AJ,MATCH($A58,总课程表0!AJ:AJ,0)-1)&amp;CHAR(10)&amp;INDEX(总课程表0!$A:$A,MATCH($A58,总课程表0!AJ:AJ,0)-1),"")</f>
        <v/>
      </c>
      <c r="AK58" s="50" t="str">
        <f>IFERROR(INDEX(总课程表0!AK:AK,MATCH($A58,总课程表0!AK:AK,0)-1)&amp;CHAR(10)&amp;INDEX(总课程表0!$A:$A,MATCH($A58,总课程表0!AK:AK,0)-1),"")</f>
        <v/>
      </c>
      <c r="AL58" s="51" t="str">
        <f>IFERROR(INDEX(总课程表0!AL:AL,MATCH($A58,总课程表0!AL:AL,0)-1)&amp;CHAR(10)&amp;INDEX(总课程表0!$A:$A,MATCH($A58,总课程表0!AL:AL,0)-1),"")</f>
        <v/>
      </c>
      <c r="AM58" s="49" t="str">
        <f>IFERROR(INDEX(总课程表0!AM:AM,MATCH($A58,总课程表0!AM:AM,0)-1)&amp;CHAR(10)&amp;INDEX(总课程表0!$A:$A,MATCH($A58,总课程表0!AM:AM,0)-1),"")</f>
        <v/>
      </c>
      <c r="AN58" s="49" t="str">
        <f>IFERROR(INDEX(总课程表0!AN:AN,MATCH($A58,总课程表0!AN:AN,0)-1)&amp;CHAR(10)&amp;INDEX(总课程表0!$A:$A,MATCH($A58,总课程表0!AN:AN,0)-1),"")</f>
        <v/>
      </c>
      <c r="AO58" s="54" t="str">
        <f>IFERROR(INDEX(总课程表0!AO:AO,MATCH($A58,总课程表0!AO:AO,0)-1)&amp;CHAR(10)&amp;INDEX(总课程表0!$A:$A,MATCH($A58,总课程表0!AO:AO,0)-1),"")</f>
        <v/>
      </c>
      <c r="AR58" s="56"/>
      <c r="AS58" s="56"/>
      <c r="AT58" s="56"/>
      <c r="AU58" s="56"/>
      <c r="AV58" s="56"/>
    </row>
    <row r="59" spans="1:48" ht="22.6" customHeight="1" x14ac:dyDescent="0.15">
      <c r="A59" s="20" t="str">
        <f>教师安排!AI57</f>
        <v>任俊平</v>
      </c>
      <c r="B59" s="48" t="str">
        <f ca="1">IFERROR(INDEX(总课程表0!B:B,MATCH($A59,总课程表0!B:B,0)-1)&amp;CHAR(10)&amp;INDEX(总课程表0!$A:$A,MATCH($A59,总课程表0!B:B,0)-1),"")</f>
        <v>化学
九1</v>
      </c>
      <c r="C59" s="49" t="str">
        <f>IFERROR(INDEX(总课程表0!C:C,MATCH($A59,总课程表0!C:C,0)-1)&amp;CHAR(10)&amp;INDEX(总课程表0!$A:$A,MATCH($A59,总课程表0!C:C,0)-1),"")</f>
        <v/>
      </c>
      <c r="D59" s="49" t="str">
        <f>IFERROR(INDEX(总课程表0!D:D,MATCH($A59,总课程表0!D:D,0)-1)&amp;CHAR(10)&amp;INDEX(总课程表0!$A:$A,MATCH($A59,总课程表0!D:D,0)-1),"")</f>
        <v>生物
七5</v>
      </c>
      <c r="E59" s="50" t="str">
        <f>IFERROR(INDEX(总课程表0!E:E,MATCH($A59,总课程表0!E:E,0)-1)&amp;CHAR(10)&amp;INDEX(总课程表0!$A:$A,MATCH($A59,总课程表0!E:E,0)-1),"")</f>
        <v/>
      </c>
      <c r="F59" s="51" t="str">
        <f>IFERROR(INDEX(总课程表0!F:F,MATCH($A59,总课程表0!F:F,0)-1)&amp;CHAR(10)&amp;INDEX(总课程表0!$A:$A,MATCH($A59,总课程表0!F:F,0)-1),"")</f>
        <v>化学
九11</v>
      </c>
      <c r="G59" s="49" t="str">
        <f>IFERROR(INDEX(总课程表0!G:G,MATCH($A59,总课程表0!G:G,0)-1)&amp;CHAR(10)&amp;INDEX(总课程表0!$A:$A,MATCH($A59,总课程表0!G:G,0)-1),"")</f>
        <v/>
      </c>
      <c r="H59" s="49" t="str">
        <f>IFERROR(INDEX(总课程表0!H:H,MATCH($A59,总课程表0!H:H,0)-1)&amp;CHAR(10)&amp;INDEX(总课程表0!$A:$A,MATCH($A59,总课程表0!H:H,0)-1),"")</f>
        <v/>
      </c>
      <c r="I59" s="54" t="str">
        <f>IFERROR(INDEX(总课程表0!I:I,MATCH($A59,总课程表0!I:I,0)-1)&amp;CHAR(10)&amp;INDEX(总课程表0!$A:$A,MATCH($A59,总课程表0!I:I,0)-1),"")</f>
        <v>化学
九11</v>
      </c>
      <c r="J59" s="51" t="str">
        <f ca="1">IFERROR(INDEX(总课程表0!J:J,MATCH($A59,总课程表0!J:J,0)-1)&amp;CHAR(10)&amp;INDEX(总课程表0!$A:$A,MATCH($A59,总课程表0!J:J,0)-1),"")</f>
        <v/>
      </c>
      <c r="K59" s="49" t="str">
        <f>IFERROR(INDEX(总课程表0!K:K,MATCH($A59,总课程表0!K:K,0)-1)&amp;CHAR(10)&amp;INDEX(总课程表0!$A:$A,MATCH($A59,总课程表0!K:K,0)-1),"")</f>
        <v>生物
七5</v>
      </c>
      <c r="L59" s="49" t="str">
        <f>IFERROR(INDEX(总课程表0!L:L,MATCH($A59,总课程表0!L:L,0)-1)&amp;CHAR(10)&amp;INDEX(总课程表0!$A:$A,MATCH($A59,总课程表0!L:L,0)-1),"")</f>
        <v>化学
九11</v>
      </c>
      <c r="M59" s="50" t="str">
        <f>IFERROR(INDEX(总课程表0!M:M,MATCH($A59,总课程表0!M:M,0)-1)&amp;CHAR(10)&amp;INDEX(总课程表0!$A:$A,MATCH($A59,总课程表0!M:M,0)-1),"")</f>
        <v/>
      </c>
      <c r="N59" s="51" t="str">
        <f>IFERROR(INDEX(总课程表0!N:N,MATCH($A59,总课程表0!N:N,0)-1)&amp;CHAR(10)&amp;INDEX(总课程表0!$A:$A,MATCH($A59,总课程表0!N:N,0)-1),"")</f>
        <v>化学
九1</v>
      </c>
      <c r="O59" s="49" t="str">
        <f>IFERROR(INDEX(总课程表0!O:O,MATCH($A59,总课程表0!O:O,0)-1)&amp;CHAR(10)&amp;INDEX(总课程表0!$A:$A,MATCH($A59,总课程表0!O:O,0)-1),"")</f>
        <v/>
      </c>
      <c r="P59" s="49" t="str">
        <f>IFERROR(INDEX(总课程表0!P:P,MATCH($A59,总课程表0!P:P,0)-1)&amp;CHAR(10)&amp;INDEX(总课程表0!$A:$A,MATCH($A59,总课程表0!P:P,0)-1),"")</f>
        <v/>
      </c>
      <c r="Q59" s="54" t="str">
        <f>IFERROR(INDEX(总课程表0!Q:Q,MATCH($A59,总课程表0!Q:Q,0)-1)&amp;CHAR(10)&amp;INDEX(总课程表0!$A:$A,MATCH($A59,总课程表0!Q:Q,0)-1),"")</f>
        <v>化学
九1</v>
      </c>
      <c r="R59" s="51" t="str">
        <f ca="1">IFERROR(INDEX(总课程表0!R:R,MATCH($A59,总课程表0!R:R,0)-1)&amp;CHAR(10)&amp;INDEX(总课程表0!$A:$A,MATCH($A59,总课程表0!R:R,0)-1),"")</f>
        <v>化学
九11</v>
      </c>
      <c r="S59" s="49" t="str">
        <f>IFERROR(INDEX(总课程表0!S:S,MATCH($A59,总课程表0!S:S,0)-1)&amp;CHAR(10)&amp;INDEX(总课程表0!$A:$A,MATCH($A59,总课程表0!S:S,0)-1),"")</f>
        <v/>
      </c>
      <c r="T59" s="49" t="str">
        <f>IFERROR(INDEX(总课程表0!T:T,MATCH($A59,总课程表0!T:T,0)-1)&amp;CHAR(10)&amp;INDEX(总课程表0!$A:$A,MATCH($A59,总课程表0!T:T,0)-1),"")</f>
        <v>化学
九1</v>
      </c>
      <c r="U59" s="50" t="str">
        <f>IFERROR(INDEX(总课程表0!U:U,MATCH($A59,总课程表0!U:U,0)-1)&amp;CHAR(10)&amp;INDEX(总课程表0!$A:$A,MATCH($A59,总课程表0!U:U,0)-1),"")</f>
        <v/>
      </c>
      <c r="V59" s="51" t="str">
        <f>IFERROR(INDEX(总课程表0!V:V,MATCH($A59,总课程表0!V:V,0)-1)&amp;CHAR(10)&amp;INDEX(总课程表0!$A:$A,MATCH($A59,总课程表0!V:V,0)-1),"")</f>
        <v/>
      </c>
      <c r="W59" s="49" t="str">
        <f>IFERROR(INDEX(总课程表0!W:W,MATCH($A59,总课程表0!W:W,0)-1)&amp;CHAR(10)&amp;INDEX(总课程表0!$A:$A,MATCH($A59,总课程表0!W:W,0)-1),"")</f>
        <v/>
      </c>
      <c r="X59" s="49" t="str">
        <f t="array" ref="X59">IFERROR(IF(OR(A59=走班课),"选修",INDEX(总课程表0!X:X,MATCH($A59,总课程表0!X:X,0)-1)&amp;CHAR(10)&amp;INDEX(总课程表0!$A:$A,MATCH($A59,总课程表0!X:X,0)-1)),"")</f>
        <v>选修</v>
      </c>
      <c r="Y59" s="54" t="str">
        <f>IFERROR(INDEX(总课程表0!Y:Y,MATCH($A59,总课程表0!Y:Y,0)-1)&amp;CHAR(10)&amp;INDEX(总课程表0!$A:$A,MATCH($A59,总课程表0!Y:Y,0)-1),"")</f>
        <v/>
      </c>
      <c r="Z59" s="51" t="str">
        <f ca="1">IFERROR(INDEX(总课程表0!Z:Z,MATCH($A59,总课程表0!Z:Z,0)-1)&amp;CHAR(10)&amp;INDEX(总课程表0!$A:$A,MATCH($A59,总课程表0!Z:Z,0)-1),"")</f>
        <v/>
      </c>
      <c r="AA59" s="49" t="str">
        <f>IFERROR(INDEX(总课程表0!AA:AA,MATCH($A59,总课程表0!AA:AA,0)-1)&amp;CHAR(10)&amp;INDEX(总课程表0!$A:$A,MATCH($A59,总课程表0!AA:AA,0)-1),"")</f>
        <v/>
      </c>
      <c r="AB59" s="49" t="str">
        <f>IFERROR(INDEX(总课程表0!AB:AB,MATCH($A59,总课程表0!AB:AB,0)-1)&amp;CHAR(10)&amp;INDEX(总课程表0!$A:$A,MATCH($A59,总课程表0!AB:AB,0)-1),"")</f>
        <v/>
      </c>
      <c r="AC59" s="50" t="str">
        <f>IFERROR(INDEX(总课程表0!AC:AC,MATCH($A59,总课程表0!AC:AC,0)-1)&amp;CHAR(10)&amp;INDEX(总课程表0!$A:$A,MATCH($A59,总课程表0!AC:AC,0)-1),"")</f>
        <v/>
      </c>
      <c r="AD59" s="51" t="str">
        <f>IFERROR(INDEX(总课程表0!AD:AD,MATCH($A59,总课程表0!AD:AD,0)-1)&amp;CHAR(10)&amp;INDEX(总课程表0!$A:$A,MATCH($A59,总课程表0!AD:AD,0)-1),"")</f>
        <v/>
      </c>
      <c r="AE59" s="49" t="str">
        <f>IFERROR(INDEX(总课程表0!AE:AE,MATCH($A59,总课程表0!AE:AE,0)-1)&amp;CHAR(10)&amp;INDEX(总课程表0!$A:$A,MATCH($A59,总课程表0!AE:AE,0)-1),"")</f>
        <v>化学
九1</v>
      </c>
      <c r="AF59" s="49" t="str">
        <f>IFERROR(INDEX(总课程表0!AF:AF,MATCH($A59,总课程表0!AF:AF,0)-1)&amp;CHAR(10)&amp;INDEX(总课程表0!$A:$A,MATCH($A59,总课程表0!AF:AF,0)-1),"")</f>
        <v>综实2
九11</v>
      </c>
      <c r="AG59" s="54" t="str">
        <f>IFERROR(INDEX(总课程表0!AG:AG,MATCH($A59,总课程表0!AG:AG,0)-1)&amp;CHAR(10)&amp;INDEX(总课程表0!$A:$A,MATCH($A59,总课程表0!AG:AG,0)-1),"")</f>
        <v/>
      </c>
      <c r="AH59" s="51" t="str">
        <f ca="1">IFERROR(INDEX(总课程表0!AH:AH,MATCH($A59,总课程表0!AH:AH,0)-1)&amp;CHAR(10)&amp;INDEX(总课程表0!$A:$A,MATCH($A59,总课程表0!AH:AH,0)-1),"")</f>
        <v>化学
九11</v>
      </c>
      <c r="AI59" s="49" t="str">
        <f>IFERROR(INDEX(总课程表0!AI:AI,MATCH($A59,总课程表0!AI:AI,0)-1)&amp;CHAR(10)&amp;INDEX(总课程表0!$A:$A,MATCH($A59,总课程表0!AI:AI,0)-1),"")</f>
        <v/>
      </c>
      <c r="AJ59" s="49" t="str">
        <f>IFERROR(INDEX(总课程表0!AJ:AJ,MATCH($A59,总课程表0!AJ:AJ,0)-1)&amp;CHAR(10)&amp;INDEX(总课程表0!$A:$A,MATCH($A59,总课程表0!AJ:AJ,0)-1),"")</f>
        <v>生物
七5</v>
      </c>
      <c r="AK59" s="50" t="str">
        <f>IFERROR(INDEX(总课程表0!AK:AK,MATCH($A59,总课程表0!AK:AK,0)-1)&amp;CHAR(10)&amp;INDEX(总课程表0!$A:$A,MATCH($A59,总课程表0!AK:AK,0)-1),"")</f>
        <v>综实2
九1</v>
      </c>
      <c r="AL59" s="51" t="str">
        <f>IFERROR(INDEX(总课程表0!AL:AL,MATCH($A59,总课程表0!AL:AL,0)-1)&amp;CHAR(10)&amp;INDEX(总课程表0!$A:$A,MATCH($A59,总课程表0!AL:AL,0)-1),"")</f>
        <v/>
      </c>
      <c r="AM59" s="49" t="str">
        <f>IFERROR(INDEX(总课程表0!AM:AM,MATCH($A59,总课程表0!AM:AM,0)-1)&amp;CHAR(10)&amp;INDEX(总课程表0!$A:$A,MATCH($A59,总课程表0!AM:AM,0)-1),"")</f>
        <v/>
      </c>
      <c r="AN59" s="49" t="str">
        <f>IFERROR(INDEX(总课程表0!AN:AN,MATCH($A59,总课程表0!AN:AN,0)-1)&amp;CHAR(10)&amp;INDEX(总课程表0!$A:$A,MATCH($A59,总课程表0!AN:AN,0)-1),"")</f>
        <v/>
      </c>
      <c r="AO59" s="54" t="str">
        <f>IFERROR(INDEX(总课程表0!AO:AO,MATCH($A59,总课程表0!AO:AO,0)-1)&amp;CHAR(10)&amp;INDEX(总课程表0!$A:$A,MATCH($A59,总课程表0!AO:AO,0)-1),"")</f>
        <v/>
      </c>
      <c r="AR59" s="56"/>
      <c r="AS59" s="56"/>
      <c r="AT59" s="56"/>
      <c r="AU59" s="56"/>
      <c r="AV59" s="56"/>
    </row>
    <row r="60" spans="1:48" ht="22.6" customHeight="1" x14ac:dyDescent="0.15">
      <c r="A60" s="20" t="str">
        <f>教师安排!AI58</f>
        <v>任向华</v>
      </c>
      <c r="B60" s="48" t="str">
        <f ca="1">IFERROR(INDEX(总课程表0!B:B,MATCH($A60,总课程表0!B:B,0)-1)&amp;CHAR(10)&amp;INDEX(总课程表0!$A:$A,MATCH($A60,总课程表0!B:B,0)-1),"")</f>
        <v/>
      </c>
      <c r="C60" s="49" t="str">
        <f>IFERROR(INDEX(总课程表0!C:C,MATCH($A60,总课程表0!C:C,0)-1)&amp;CHAR(10)&amp;INDEX(总课程表0!$A:$A,MATCH($A60,总课程表0!C:C,0)-1),"")</f>
        <v/>
      </c>
      <c r="D60" s="49" t="str">
        <f>IFERROR(INDEX(总课程表0!D:D,MATCH($A60,总课程表0!D:D,0)-1)&amp;CHAR(10)&amp;INDEX(总课程表0!$A:$A,MATCH($A60,总课程表0!D:D,0)-1),"")</f>
        <v/>
      </c>
      <c r="E60" s="50" t="str">
        <f>IFERROR(INDEX(总课程表0!E:E,MATCH($A60,总课程表0!E:E,0)-1)&amp;CHAR(10)&amp;INDEX(总课程表0!$A:$A,MATCH($A60,总课程表0!E:E,0)-1),"")</f>
        <v>美术
七4</v>
      </c>
      <c r="F60" s="51" t="str">
        <f>IFERROR(INDEX(总课程表0!F:F,MATCH($A60,总课程表0!F:F,0)-1)&amp;CHAR(10)&amp;INDEX(总课程表0!$A:$A,MATCH($A60,总课程表0!F:F,0)-1),"")</f>
        <v>美术
八8</v>
      </c>
      <c r="G60" s="49" t="str">
        <f>IFERROR(INDEX(总课程表0!G:G,MATCH($A60,总课程表0!G:G,0)-1)&amp;CHAR(10)&amp;INDEX(总课程表0!$A:$A,MATCH($A60,总课程表0!G:G,0)-1),"")</f>
        <v/>
      </c>
      <c r="H60" s="49" t="str">
        <f>IFERROR(INDEX(总课程表0!H:H,MATCH($A60,总课程表0!H:H,0)-1)&amp;CHAR(10)&amp;INDEX(总课程表0!$A:$A,MATCH($A60,总课程表0!H:H,0)-1),"")</f>
        <v/>
      </c>
      <c r="I60" s="54" t="str">
        <f>IFERROR(INDEX(总课程表0!I:I,MATCH($A60,总课程表0!I:I,0)-1)&amp;CHAR(10)&amp;INDEX(总课程表0!$A:$A,MATCH($A60,总课程表0!I:I,0)-1),"")</f>
        <v/>
      </c>
      <c r="J60" s="51" t="str">
        <f ca="1">IFERROR(INDEX(总课程表0!J:J,MATCH($A60,总课程表0!J:J,0)-1)&amp;CHAR(10)&amp;INDEX(总课程表0!$A:$A,MATCH($A60,总课程表0!J:J,0)-1),"")</f>
        <v/>
      </c>
      <c r="K60" s="49" t="str">
        <f>IFERROR(INDEX(总课程表0!K:K,MATCH($A60,总课程表0!K:K,0)-1)&amp;CHAR(10)&amp;INDEX(总课程表0!$A:$A,MATCH($A60,总课程表0!K:K,0)-1),"")</f>
        <v/>
      </c>
      <c r="L60" s="49" t="str">
        <f>IFERROR(INDEX(总课程表0!L:L,MATCH($A60,总课程表0!L:L,0)-1)&amp;CHAR(10)&amp;INDEX(总课程表0!$A:$A,MATCH($A60,总课程表0!L:L,0)-1),"")</f>
        <v>美术
八9</v>
      </c>
      <c r="M60" s="50" t="str">
        <f>IFERROR(INDEX(总课程表0!M:M,MATCH($A60,总课程表0!M:M,0)-1)&amp;CHAR(10)&amp;INDEX(总课程表0!$A:$A,MATCH($A60,总课程表0!M:M,0)-1),"")</f>
        <v>美术
七3</v>
      </c>
      <c r="N60" s="51" t="str">
        <f>IFERROR(INDEX(总课程表0!N:N,MATCH($A60,总课程表0!N:N,0)-1)&amp;CHAR(10)&amp;INDEX(总课程表0!$A:$A,MATCH($A60,总课程表0!N:N,0)-1),"")</f>
        <v/>
      </c>
      <c r="O60" s="49" t="str">
        <f>IFERROR(INDEX(总课程表0!O:O,MATCH($A60,总课程表0!O:O,0)-1)&amp;CHAR(10)&amp;INDEX(总课程表0!$A:$A,MATCH($A60,总课程表0!O:O,0)-1),"")</f>
        <v>美术
七8</v>
      </c>
      <c r="P60" s="49" t="str">
        <f>IFERROR(INDEX(总课程表0!P:P,MATCH($A60,总课程表0!P:P,0)-1)&amp;CHAR(10)&amp;INDEX(总课程表0!$A:$A,MATCH($A60,总课程表0!P:P,0)-1),"")</f>
        <v>美术
七5</v>
      </c>
      <c r="Q60" s="54" t="str">
        <f>IFERROR(INDEX(总课程表0!Q:Q,MATCH($A60,总课程表0!Q:Q,0)-1)&amp;CHAR(10)&amp;INDEX(总课程表0!$A:$A,MATCH($A60,总课程表0!Q:Q,0)-1),"")</f>
        <v/>
      </c>
      <c r="R60" s="51" t="str">
        <f ca="1">IFERROR(INDEX(总课程表0!R:R,MATCH($A60,总课程表0!R:R,0)-1)&amp;CHAR(10)&amp;INDEX(总课程表0!$A:$A,MATCH($A60,总课程表0!R:R,0)-1),"")</f>
        <v>美术
七6</v>
      </c>
      <c r="S60" s="49" t="str">
        <f>IFERROR(INDEX(总课程表0!S:S,MATCH($A60,总课程表0!S:S,0)-1)&amp;CHAR(10)&amp;INDEX(总课程表0!$A:$A,MATCH($A60,总课程表0!S:S,0)-1),"")</f>
        <v/>
      </c>
      <c r="T60" s="49" t="str">
        <f>IFERROR(INDEX(总课程表0!T:T,MATCH($A60,总课程表0!T:T,0)-1)&amp;CHAR(10)&amp;INDEX(总课程表0!$A:$A,MATCH($A60,总课程表0!T:T,0)-1),"")</f>
        <v>美术
七7</v>
      </c>
      <c r="U60" s="50" t="str">
        <f>IFERROR(INDEX(总课程表0!U:U,MATCH($A60,总课程表0!U:U,0)-1)&amp;CHAR(10)&amp;INDEX(总课程表0!$A:$A,MATCH($A60,总课程表0!U:U,0)-1),"")</f>
        <v>美术
七1</v>
      </c>
      <c r="V60" s="51" t="str">
        <f>IFERROR(INDEX(总课程表0!V:V,MATCH($A60,总课程表0!V:V,0)-1)&amp;CHAR(10)&amp;INDEX(总课程表0!$A:$A,MATCH($A60,总课程表0!V:V,0)-1),"")</f>
        <v/>
      </c>
      <c r="W60" s="49" t="str">
        <f>IFERROR(INDEX(总课程表0!W:W,MATCH($A60,总课程表0!W:W,0)-1)&amp;CHAR(10)&amp;INDEX(总课程表0!$A:$A,MATCH($A60,总课程表0!W:W,0)-1),"")</f>
        <v/>
      </c>
      <c r="X60" s="49" t="str">
        <f t="array" ref="X60">IFERROR(IF(OR(A60=走班课),"选修",INDEX(总课程表0!X:X,MATCH($A60,总课程表0!X:X,0)-1)&amp;CHAR(10)&amp;INDEX(总课程表0!$A:$A,MATCH($A60,总课程表0!X:X,0)-1)),"")</f>
        <v>选修</v>
      </c>
      <c r="Y60" s="54" t="str">
        <f>IFERROR(INDEX(总课程表0!Y:Y,MATCH($A60,总课程表0!Y:Y,0)-1)&amp;CHAR(10)&amp;INDEX(总课程表0!$A:$A,MATCH($A60,总课程表0!Y:Y,0)-1),"")</f>
        <v/>
      </c>
      <c r="Z60" s="51" t="str">
        <f ca="1">IFERROR(INDEX(总课程表0!Z:Z,MATCH($A60,总课程表0!Z:Z,0)-1)&amp;CHAR(10)&amp;INDEX(总课程表0!$A:$A,MATCH($A60,总课程表0!Z:Z,0)-1),"")</f>
        <v/>
      </c>
      <c r="AA60" s="49" t="str">
        <f>IFERROR(INDEX(总课程表0!AA:AA,MATCH($A60,总课程表0!AA:AA,0)-1)&amp;CHAR(10)&amp;INDEX(总课程表0!$A:$A,MATCH($A60,总课程表0!AA:AA,0)-1),"")</f>
        <v/>
      </c>
      <c r="AB60" s="49" t="str">
        <f>IFERROR(INDEX(总课程表0!AB:AB,MATCH($A60,总课程表0!AB:AB,0)-1)&amp;CHAR(10)&amp;INDEX(总课程表0!$A:$A,MATCH($A60,总课程表0!AB:AB,0)-1),"")</f>
        <v/>
      </c>
      <c r="AC60" s="50" t="str">
        <f>IFERROR(INDEX(总课程表0!AC:AC,MATCH($A60,总课程表0!AC:AC,0)-1)&amp;CHAR(10)&amp;INDEX(总课程表0!$A:$A,MATCH($A60,总课程表0!AC:AC,0)-1),"")</f>
        <v>美术
八7</v>
      </c>
      <c r="AD60" s="51" t="str">
        <f>IFERROR(INDEX(总课程表0!AD:AD,MATCH($A60,总课程表0!AD:AD,0)-1)&amp;CHAR(10)&amp;INDEX(总课程表0!$A:$A,MATCH($A60,总课程表0!AD:AD,0)-1),"")</f>
        <v/>
      </c>
      <c r="AE60" s="49" t="str">
        <f>IFERROR(INDEX(总课程表0!AE:AE,MATCH($A60,总课程表0!AE:AE,0)-1)&amp;CHAR(10)&amp;INDEX(总课程表0!$A:$A,MATCH($A60,总课程表0!AE:AE,0)-1),"")</f>
        <v>美术
七2</v>
      </c>
      <c r="AF60" s="49" t="str">
        <f>IFERROR(INDEX(总课程表0!AF:AF,MATCH($A60,总课程表0!AF:AF,0)-1)&amp;CHAR(10)&amp;INDEX(总课程表0!$A:$A,MATCH($A60,总课程表0!AF:AF,0)-1),"")</f>
        <v/>
      </c>
      <c r="AG60" s="54" t="str">
        <f>IFERROR(INDEX(总课程表0!AG:AG,MATCH($A60,总课程表0!AG:AG,0)-1)&amp;CHAR(10)&amp;INDEX(总课程表0!$A:$A,MATCH($A60,总课程表0!AG:AG,0)-1),"")</f>
        <v/>
      </c>
      <c r="AH60" s="51" t="str">
        <f ca="1">IFERROR(INDEX(总课程表0!AH:AH,MATCH($A60,总课程表0!AH:AH,0)-1)&amp;CHAR(10)&amp;INDEX(总课程表0!$A:$A,MATCH($A60,总课程表0!AH:AH,0)-1),"")</f>
        <v/>
      </c>
      <c r="AI60" s="49" t="str">
        <f>IFERROR(INDEX(总课程表0!AI:AI,MATCH($A60,总课程表0!AI:AI,0)-1)&amp;CHAR(10)&amp;INDEX(总课程表0!$A:$A,MATCH($A60,总课程表0!AI:AI,0)-1),"")</f>
        <v/>
      </c>
      <c r="AJ60" s="49" t="str">
        <f>IFERROR(INDEX(总课程表0!AJ:AJ,MATCH($A60,总课程表0!AJ:AJ,0)-1)&amp;CHAR(10)&amp;INDEX(总课程表0!$A:$A,MATCH($A60,总课程表0!AJ:AJ,0)-1),"")</f>
        <v/>
      </c>
      <c r="AK60" s="50" t="str">
        <f>IFERROR(INDEX(总课程表0!AK:AK,MATCH($A60,总课程表0!AK:AK,0)-1)&amp;CHAR(10)&amp;INDEX(总课程表0!$A:$A,MATCH($A60,总课程表0!AK:AK,0)-1),"")</f>
        <v/>
      </c>
      <c r="AL60" s="51" t="str">
        <f>IFERROR(INDEX(总课程表0!AL:AL,MATCH($A60,总课程表0!AL:AL,0)-1)&amp;CHAR(10)&amp;INDEX(总课程表0!$A:$A,MATCH($A60,总课程表0!AL:AL,0)-1),"")</f>
        <v>美术
七9</v>
      </c>
      <c r="AM60" s="49" t="str">
        <f>IFERROR(INDEX(总课程表0!AM:AM,MATCH($A60,总课程表0!AM:AM,0)-1)&amp;CHAR(10)&amp;INDEX(总课程表0!$A:$A,MATCH($A60,总课程表0!AM:AM,0)-1),"")</f>
        <v/>
      </c>
      <c r="AN60" s="49" t="str">
        <f>IFERROR(INDEX(总课程表0!AN:AN,MATCH($A60,总课程表0!AN:AN,0)-1)&amp;CHAR(10)&amp;INDEX(总课程表0!$A:$A,MATCH($A60,总课程表0!AN:AN,0)-1),"")</f>
        <v/>
      </c>
      <c r="AO60" s="54" t="str">
        <f>IFERROR(INDEX(总课程表0!AO:AO,MATCH($A60,总课程表0!AO:AO,0)-1)&amp;CHAR(10)&amp;INDEX(总课程表0!$A:$A,MATCH($A60,总课程表0!AO:AO,0)-1),"")</f>
        <v/>
      </c>
      <c r="AR60" s="56"/>
      <c r="AS60" s="56"/>
      <c r="AT60" s="56"/>
      <c r="AU60" s="56"/>
      <c r="AV60" s="56"/>
    </row>
    <row r="61" spans="1:48" ht="22.6" customHeight="1" x14ac:dyDescent="0.15">
      <c r="A61" s="20" t="str">
        <f>教师安排!AI59</f>
        <v>邵宏</v>
      </c>
      <c r="B61" s="48" t="str">
        <f ca="1">IFERROR(INDEX(总课程表0!B:B,MATCH($A61,总课程表0!B:B,0)-1)&amp;CHAR(10)&amp;INDEX(总课程表0!$A:$A,MATCH($A61,总课程表0!B:B,0)-1),"")</f>
        <v/>
      </c>
      <c r="C61" s="49" t="str">
        <f>IFERROR(INDEX(总课程表0!C:C,MATCH($A61,总课程表0!C:C,0)-1)&amp;CHAR(10)&amp;INDEX(总课程表0!$A:$A,MATCH($A61,总课程表0!C:C,0)-1),"")</f>
        <v/>
      </c>
      <c r="D61" s="49" t="str">
        <f>IFERROR(INDEX(总课程表0!D:D,MATCH($A61,总课程表0!D:D,0)-1)&amp;CHAR(10)&amp;INDEX(总课程表0!$A:$A,MATCH($A61,总课程表0!D:D,0)-1),"")</f>
        <v/>
      </c>
      <c r="E61" s="50" t="str">
        <f>IFERROR(INDEX(总课程表0!E:E,MATCH($A61,总课程表0!E:E,0)-1)&amp;CHAR(10)&amp;INDEX(总课程表0!$A:$A,MATCH($A61,总课程表0!E:E,0)-1),"")</f>
        <v>综实1
九1</v>
      </c>
      <c r="F61" s="51" t="str">
        <f>IFERROR(INDEX(总课程表0!F:F,MATCH($A61,总课程表0!F:F,0)-1)&amp;CHAR(10)&amp;INDEX(总课程表0!$A:$A,MATCH($A61,总课程表0!F:F,0)-1),"")</f>
        <v/>
      </c>
      <c r="G61" s="49" t="str">
        <f>IFERROR(INDEX(总课程表0!G:G,MATCH($A61,总课程表0!G:G,0)-1)&amp;CHAR(10)&amp;INDEX(总课程表0!$A:$A,MATCH($A61,总课程表0!G:G,0)-1),"")</f>
        <v/>
      </c>
      <c r="H61" s="49" t="str">
        <f>IFERROR(INDEX(总课程表0!H:H,MATCH($A61,总课程表0!H:H,0)-1)&amp;CHAR(10)&amp;INDEX(总课程表0!$A:$A,MATCH($A61,总课程表0!H:H,0)-1),"")</f>
        <v/>
      </c>
      <c r="I61" s="54" t="str">
        <f>IFERROR(INDEX(总课程表0!I:I,MATCH($A61,总课程表0!I:I,0)-1)&amp;CHAR(10)&amp;INDEX(总课程表0!$A:$A,MATCH($A61,总课程表0!I:I,0)-1),"")</f>
        <v/>
      </c>
      <c r="J61" s="51" t="str">
        <f ca="1">IFERROR(INDEX(总课程表0!J:J,MATCH($A61,总课程表0!J:J,0)-1)&amp;CHAR(10)&amp;INDEX(总课程表0!$A:$A,MATCH($A61,总课程表0!J:J,0)-1),"")</f>
        <v/>
      </c>
      <c r="K61" s="49" t="str">
        <f>IFERROR(INDEX(总课程表0!K:K,MATCH($A61,总课程表0!K:K,0)-1)&amp;CHAR(10)&amp;INDEX(总课程表0!$A:$A,MATCH($A61,总课程表0!K:K,0)-1),"")</f>
        <v/>
      </c>
      <c r="L61" s="49" t="str">
        <f>IFERROR(INDEX(总课程表0!L:L,MATCH($A61,总课程表0!L:L,0)-1)&amp;CHAR(10)&amp;INDEX(总课程表0!$A:$A,MATCH($A61,总课程表0!L:L,0)-1),"")</f>
        <v/>
      </c>
      <c r="M61" s="50" t="str">
        <f>IFERROR(INDEX(总课程表0!M:M,MATCH($A61,总课程表0!M:M,0)-1)&amp;CHAR(10)&amp;INDEX(总课程表0!$A:$A,MATCH($A61,总课程表0!M:M,0)-1),"")</f>
        <v/>
      </c>
      <c r="N61" s="51" t="str">
        <f>IFERROR(INDEX(总课程表0!N:N,MATCH($A61,总课程表0!N:N,0)-1)&amp;CHAR(10)&amp;INDEX(总课程表0!$A:$A,MATCH($A61,总课程表0!N:N,0)-1),"")</f>
        <v/>
      </c>
      <c r="O61" s="49" t="str">
        <f>IFERROR(INDEX(总课程表0!O:O,MATCH($A61,总课程表0!O:O,0)-1)&amp;CHAR(10)&amp;INDEX(总课程表0!$A:$A,MATCH($A61,总课程表0!O:O,0)-1),"")</f>
        <v>物理
九1</v>
      </c>
      <c r="P61" s="49" t="str">
        <f>IFERROR(INDEX(总课程表0!P:P,MATCH($A61,总课程表0!P:P,0)-1)&amp;CHAR(10)&amp;INDEX(总课程表0!$A:$A,MATCH($A61,总课程表0!P:P,0)-1),"")</f>
        <v/>
      </c>
      <c r="Q61" s="54" t="str">
        <f>IFERROR(INDEX(总课程表0!Q:Q,MATCH($A61,总课程表0!Q:Q,0)-1)&amp;CHAR(10)&amp;INDEX(总课程表0!$A:$A,MATCH($A61,总课程表0!Q:Q,0)-1),"")</f>
        <v/>
      </c>
      <c r="R61" s="51" t="str">
        <f ca="1">IFERROR(INDEX(总课程表0!R:R,MATCH($A61,总课程表0!R:R,0)-1)&amp;CHAR(10)&amp;INDEX(总课程表0!$A:$A,MATCH($A61,总课程表0!R:R,0)-1),"")</f>
        <v/>
      </c>
      <c r="S61" s="49" t="str">
        <f>IFERROR(INDEX(总课程表0!S:S,MATCH($A61,总课程表0!S:S,0)-1)&amp;CHAR(10)&amp;INDEX(总课程表0!$A:$A,MATCH($A61,总课程表0!S:S,0)-1),"")</f>
        <v/>
      </c>
      <c r="T61" s="49" t="str">
        <f>IFERROR(INDEX(总课程表0!T:T,MATCH($A61,总课程表0!T:T,0)-1)&amp;CHAR(10)&amp;INDEX(总课程表0!$A:$A,MATCH($A61,总课程表0!T:T,0)-1),"")</f>
        <v/>
      </c>
      <c r="U61" s="50" t="str">
        <f>IFERROR(INDEX(总课程表0!U:U,MATCH($A61,总课程表0!U:U,0)-1)&amp;CHAR(10)&amp;INDEX(总课程表0!$A:$A,MATCH($A61,总课程表0!U:U,0)-1),"")</f>
        <v/>
      </c>
      <c r="V61" s="51" t="str">
        <f>IFERROR(INDEX(总课程表0!V:V,MATCH($A61,总课程表0!V:V,0)-1)&amp;CHAR(10)&amp;INDEX(总课程表0!$A:$A,MATCH($A61,总课程表0!V:V,0)-1),"")</f>
        <v>物理
九1</v>
      </c>
      <c r="W61" s="49" t="str">
        <f>IFERROR(INDEX(总课程表0!W:W,MATCH($A61,总课程表0!W:W,0)-1)&amp;CHAR(10)&amp;INDEX(总课程表0!$A:$A,MATCH($A61,总课程表0!W:W,0)-1),"")</f>
        <v/>
      </c>
      <c r="X61" s="49" t="str">
        <f t="array" ref="X61">IFERROR(IF(OR(A61=走班课),"选修",INDEX(总课程表0!X:X,MATCH($A61,总课程表0!X:X,0)-1)&amp;CHAR(10)&amp;INDEX(总课程表0!$A:$A,MATCH($A61,总课程表0!X:X,0)-1)),"")</f>
        <v/>
      </c>
      <c r="Y61" s="54" t="str">
        <f>IFERROR(INDEX(总课程表0!Y:Y,MATCH($A61,总课程表0!Y:Y,0)-1)&amp;CHAR(10)&amp;INDEX(总课程表0!$A:$A,MATCH($A61,总课程表0!Y:Y,0)-1),"")</f>
        <v/>
      </c>
      <c r="Z61" s="51" t="str">
        <f ca="1">IFERROR(INDEX(总课程表0!Z:Z,MATCH($A61,总课程表0!Z:Z,0)-1)&amp;CHAR(10)&amp;INDEX(总课程表0!$A:$A,MATCH($A61,总课程表0!Z:Z,0)-1),"")</f>
        <v/>
      </c>
      <c r="AA61" s="49" t="str">
        <f>IFERROR(INDEX(总课程表0!AA:AA,MATCH($A61,总课程表0!AA:AA,0)-1)&amp;CHAR(10)&amp;INDEX(总课程表0!$A:$A,MATCH($A61,总课程表0!AA:AA,0)-1),"")</f>
        <v/>
      </c>
      <c r="AB61" s="49" t="str">
        <f>IFERROR(INDEX(总课程表0!AB:AB,MATCH($A61,总课程表0!AB:AB,0)-1)&amp;CHAR(10)&amp;INDEX(总课程表0!$A:$A,MATCH($A61,总课程表0!AB:AB,0)-1),"")</f>
        <v/>
      </c>
      <c r="AC61" s="50" t="str">
        <f>IFERROR(INDEX(总课程表0!AC:AC,MATCH($A61,总课程表0!AC:AC,0)-1)&amp;CHAR(10)&amp;INDEX(总课程表0!$A:$A,MATCH($A61,总课程表0!AC:AC,0)-1),"")</f>
        <v/>
      </c>
      <c r="AD61" s="51" t="str">
        <f>IFERROR(INDEX(总课程表0!AD:AD,MATCH($A61,总课程表0!AD:AD,0)-1)&amp;CHAR(10)&amp;INDEX(总课程表0!$A:$A,MATCH($A61,总课程表0!AD:AD,0)-1),"")</f>
        <v/>
      </c>
      <c r="AE61" s="49" t="str">
        <f>IFERROR(INDEX(总课程表0!AE:AE,MATCH($A61,总课程表0!AE:AE,0)-1)&amp;CHAR(10)&amp;INDEX(总课程表0!$A:$A,MATCH($A61,总课程表0!AE:AE,0)-1),"")</f>
        <v/>
      </c>
      <c r="AF61" s="49" t="str">
        <f>IFERROR(INDEX(总课程表0!AF:AF,MATCH($A61,总课程表0!AF:AF,0)-1)&amp;CHAR(10)&amp;INDEX(总课程表0!$A:$A,MATCH($A61,总课程表0!AF:AF,0)-1),"")</f>
        <v/>
      </c>
      <c r="AG61" s="54" t="str">
        <f>IFERROR(INDEX(总课程表0!AG:AG,MATCH($A61,总课程表0!AG:AG,0)-1)&amp;CHAR(10)&amp;INDEX(总课程表0!$A:$A,MATCH($A61,总课程表0!AG:AG,0)-1),"")</f>
        <v/>
      </c>
      <c r="AH61" s="51" t="str">
        <f ca="1">IFERROR(INDEX(总课程表0!AH:AH,MATCH($A61,总课程表0!AH:AH,0)-1)&amp;CHAR(10)&amp;INDEX(总课程表0!$A:$A,MATCH($A61,总课程表0!AH:AH,0)-1),"")</f>
        <v/>
      </c>
      <c r="AI61" s="49" t="str">
        <f>IFERROR(INDEX(总课程表0!AI:AI,MATCH($A61,总课程表0!AI:AI,0)-1)&amp;CHAR(10)&amp;INDEX(总课程表0!$A:$A,MATCH($A61,总课程表0!AI:AI,0)-1),"")</f>
        <v>物理
九1</v>
      </c>
      <c r="AJ61" s="49" t="str">
        <f>IFERROR(INDEX(总课程表0!AJ:AJ,MATCH($A61,总课程表0!AJ:AJ,0)-1)&amp;CHAR(10)&amp;INDEX(总课程表0!$A:$A,MATCH($A61,总课程表0!AJ:AJ,0)-1),"")</f>
        <v/>
      </c>
      <c r="AK61" s="50" t="str">
        <f>IFERROR(INDEX(总课程表0!AK:AK,MATCH($A61,总课程表0!AK:AK,0)-1)&amp;CHAR(10)&amp;INDEX(总课程表0!$A:$A,MATCH($A61,总课程表0!AK:AK,0)-1),"")</f>
        <v/>
      </c>
      <c r="AL61" s="51" t="str">
        <f>IFERROR(INDEX(总课程表0!AL:AL,MATCH($A61,总课程表0!AL:AL,0)-1)&amp;CHAR(10)&amp;INDEX(总课程表0!$A:$A,MATCH($A61,总课程表0!AL:AL,0)-1),"")</f>
        <v/>
      </c>
      <c r="AM61" s="49" t="str">
        <f>IFERROR(INDEX(总课程表0!AM:AM,MATCH($A61,总课程表0!AM:AM,0)-1)&amp;CHAR(10)&amp;INDEX(总课程表0!$A:$A,MATCH($A61,总课程表0!AM:AM,0)-1),"")</f>
        <v/>
      </c>
      <c r="AN61" s="49" t="str">
        <f>IFERROR(INDEX(总课程表0!AN:AN,MATCH($A61,总课程表0!AN:AN,0)-1)&amp;CHAR(10)&amp;INDEX(总课程表0!$A:$A,MATCH($A61,总课程表0!AN:AN,0)-1),"")</f>
        <v/>
      </c>
      <c r="AO61" s="54" t="str">
        <f>IFERROR(INDEX(总课程表0!AO:AO,MATCH($A61,总课程表0!AO:AO,0)-1)&amp;CHAR(10)&amp;INDEX(总课程表0!$A:$A,MATCH($A61,总课程表0!AO:AO,0)-1),"")</f>
        <v/>
      </c>
      <c r="AR61" s="56"/>
      <c r="AS61" s="56"/>
      <c r="AT61" s="56"/>
      <c r="AU61" s="56"/>
      <c r="AV61" s="56"/>
    </row>
    <row r="62" spans="1:48" ht="22.6" customHeight="1" x14ac:dyDescent="0.15">
      <c r="A62" s="20" t="str">
        <f>教师安排!AI60</f>
        <v>邵建春</v>
      </c>
      <c r="B62" s="48" t="str">
        <f ca="1">IFERROR(INDEX(总课程表0!B:B,MATCH($A62,总课程表0!B:B,0)-1)&amp;CHAR(10)&amp;INDEX(总课程表0!$A:$A,MATCH($A62,总课程表0!B:B,0)-1),"")</f>
        <v/>
      </c>
      <c r="C62" s="49" t="str">
        <f>IFERROR(INDEX(总课程表0!C:C,MATCH($A62,总课程表0!C:C,0)-1)&amp;CHAR(10)&amp;INDEX(总课程表0!$A:$A,MATCH($A62,总课程表0!C:C,0)-1),"")</f>
        <v/>
      </c>
      <c r="D62" s="49" t="str">
        <f>IFERROR(INDEX(总课程表0!D:D,MATCH($A62,总课程表0!D:D,0)-1)&amp;CHAR(10)&amp;INDEX(总课程表0!$A:$A,MATCH($A62,总课程表0!D:D,0)-1),"")</f>
        <v/>
      </c>
      <c r="E62" s="50" t="str">
        <f>IFERROR(INDEX(总课程表0!E:E,MATCH($A62,总课程表0!E:E,0)-1)&amp;CHAR(10)&amp;INDEX(总课程表0!$A:$A,MATCH($A62,总课程表0!E:E,0)-1),"")</f>
        <v>体育
七10</v>
      </c>
      <c r="F62" s="51" t="str">
        <f>IFERROR(INDEX(总课程表0!F:F,MATCH($A62,总课程表0!F:F,0)-1)&amp;CHAR(10)&amp;INDEX(总课程表0!$A:$A,MATCH($A62,总课程表0!F:F,0)-1),"")</f>
        <v/>
      </c>
      <c r="G62" s="49" t="str">
        <f>IFERROR(INDEX(总课程表0!G:G,MATCH($A62,总课程表0!G:G,0)-1)&amp;CHAR(10)&amp;INDEX(总课程表0!$A:$A,MATCH($A62,总课程表0!G:G,0)-1),"")</f>
        <v>体育
九10</v>
      </c>
      <c r="H62" s="49" t="str">
        <f>IFERROR(INDEX(总课程表0!H:H,MATCH($A62,总课程表0!H:H,0)-1)&amp;CHAR(10)&amp;INDEX(总课程表0!$A:$A,MATCH($A62,总课程表0!H:H,0)-1),"")</f>
        <v>体育
九9</v>
      </c>
      <c r="I62" s="54" t="str">
        <f>IFERROR(INDEX(总课程表0!I:I,MATCH($A62,总课程表0!I:I,0)-1)&amp;CHAR(10)&amp;INDEX(总课程表0!$A:$A,MATCH($A62,总课程表0!I:I,0)-1),"")</f>
        <v/>
      </c>
      <c r="J62" s="51" t="str">
        <f ca="1">IFERROR(INDEX(总课程表0!J:J,MATCH($A62,总课程表0!J:J,0)-1)&amp;CHAR(10)&amp;INDEX(总课程表0!$A:$A,MATCH($A62,总课程表0!J:J,0)-1),"")</f>
        <v/>
      </c>
      <c r="K62" s="49" t="str">
        <f>IFERROR(INDEX(总课程表0!K:K,MATCH($A62,总课程表0!K:K,0)-1)&amp;CHAR(10)&amp;INDEX(总课程表0!$A:$A,MATCH($A62,总课程表0!K:K,0)-1),"")</f>
        <v/>
      </c>
      <c r="L62" s="49" t="str">
        <f>IFERROR(INDEX(总课程表0!L:L,MATCH($A62,总课程表0!L:L,0)-1)&amp;CHAR(10)&amp;INDEX(总课程表0!$A:$A,MATCH($A62,总课程表0!L:L,0)-1),"")</f>
        <v/>
      </c>
      <c r="M62" s="50" t="str">
        <f>IFERROR(INDEX(总课程表0!M:M,MATCH($A62,总课程表0!M:M,0)-1)&amp;CHAR(10)&amp;INDEX(总课程表0!$A:$A,MATCH($A62,总课程表0!M:M,0)-1),"")</f>
        <v/>
      </c>
      <c r="N62" s="51" t="str">
        <f>IFERROR(INDEX(总课程表0!N:N,MATCH($A62,总课程表0!N:N,0)-1)&amp;CHAR(10)&amp;INDEX(总课程表0!$A:$A,MATCH($A62,总课程表0!N:N,0)-1),"")</f>
        <v/>
      </c>
      <c r="O62" s="49" t="str">
        <f>IFERROR(INDEX(总课程表0!O:O,MATCH($A62,总课程表0!O:O,0)-1)&amp;CHAR(10)&amp;INDEX(总课程表0!$A:$A,MATCH($A62,总课程表0!O:O,0)-1),"")</f>
        <v>体育
七9</v>
      </c>
      <c r="P62" s="49" t="str">
        <f>IFERROR(INDEX(总课程表0!P:P,MATCH($A62,总课程表0!P:P,0)-1)&amp;CHAR(10)&amp;INDEX(总课程表0!$A:$A,MATCH($A62,总课程表0!P:P,0)-1),"")</f>
        <v>体育
九9</v>
      </c>
      <c r="Q62" s="54" t="str">
        <f>IFERROR(INDEX(总课程表0!Q:Q,MATCH($A62,总课程表0!Q:Q,0)-1)&amp;CHAR(10)&amp;INDEX(总课程表0!$A:$A,MATCH($A62,总课程表0!Q:Q,0)-1),"")</f>
        <v/>
      </c>
      <c r="R62" s="51" t="str">
        <f ca="1">IFERROR(INDEX(总课程表0!R:R,MATCH($A62,总课程表0!R:R,0)-1)&amp;CHAR(10)&amp;INDEX(总课程表0!$A:$A,MATCH($A62,总课程表0!R:R,0)-1),"")</f>
        <v/>
      </c>
      <c r="S62" s="49" t="str">
        <f>IFERROR(INDEX(总课程表0!S:S,MATCH($A62,总课程表0!S:S,0)-1)&amp;CHAR(10)&amp;INDEX(总课程表0!$A:$A,MATCH($A62,总课程表0!S:S,0)-1),"")</f>
        <v/>
      </c>
      <c r="T62" s="49" t="str">
        <f>IFERROR(INDEX(总课程表0!T:T,MATCH($A62,总课程表0!T:T,0)-1)&amp;CHAR(10)&amp;INDEX(总课程表0!$A:$A,MATCH($A62,总课程表0!T:T,0)-1),"")</f>
        <v>体育
九9</v>
      </c>
      <c r="U62" s="50" t="str">
        <f>IFERROR(INDEX(总课程表0!U:U,MATCH($A62,总课程表0!U:U,0)-1)&amp;CHAR(10)&amp;INDEX(总课程表0!$A:$A,MATCH($A62,总课程表0!U:U,0)-1),"")</f>
        <v>体育
七9</v>
      </c>
      <c r="V62" s="51" t="str">
        <f>IFERROR(INDEX(总课程表0!V:V,MATCH($A62,总课程表0!V:V,0)-1)&amp;CHAR(10)&amp;INDEX(总课程表0!$A:$A,MATCH($A62,总课程表0!V:V,0)-1),"")</f>
        <v>体育
九10</v>
      </c>
      <c r="W62" s="49" t="str">
        <f>IFERROR(INDEX(总课程表0!W:W,MATCH($A62,总课程表0!W:W,0)-1)&amp;CHAR(10)&amp;INDEX(总课程表0!$A:$A,MATCH($A62,总课程表0!W:W,0)-1),"")</f>
        <v/>
      </c>
      <c r="X62" s="49" t="str">
        <f t="array" ref="X62">IFERROR(IF(OR(A62=走班课),"选修",INDEX(总课程表0!X:X,MATCH($A62,总课程表0!X:X,0)-1)&amp;CHAR(10)&amp;INDEX(总课程表0!$A:$A,MATCH($A62,总课程表0!X:X,0)-1)),"")</f>
        <v>选修</v>
      </c>
      <c r="Y62" s="54" t="str">
        <f>IFERROR(INDEX(总课程表0!Y:Y,MATCH($A62,总课程表0!Y:Y,0)-1)&amp;CHAR(10)&amp;INDEX(总课程表0!$A:$A,MATCH($A62,总课程表0!Y:Y,0)-1),"")</f>
        <v/>
      </c>
      <c r="Z62" s="51" t="str">
        <f ca="1">IFERROR(INDEX(总课程表0!Z:Z,MATCH($A62,总课程表0!Z:Z,0)-1)&amp;CHAR(10)&amp;INDEX(总课程表0!$A:$A,MATCH($A62,总课程表0!Z:Z,0)-1),"")</f>
        <v/>
      </c>
      <c r="AA62" s="49" t="str">
        <f>IFERROR(INDEX(总课程表0!AA:AA,MATCH($A62,总课程表0!AA:AA,0)-1)&amp;CHAR(10)&amp;INDEX(总课程表0!$A:$A,MATCH($A62,总课程表0!AA:AA,0)-1),"")</f>
        <v/>
      </c>
      <c r="AB62" s="49" t="str">
        <f>IFERROR(INDEX(总课程表0!AB:AB,MATCH($A62,总课程表0!AB:AB,0)-1)&amp;CHAR(10)&amp;INDEX(总课程表0!$A:$A,MATCH($A62,总课程表0!AB:AB,0)-1),"")</f>
        <v/>
      </c>
      <c r="AC62" s="50" t="str">
        <f>IFERROR(INDEX(总课程表0!AC:AC,MATCH($A62,总课程表0!AC:AC,0)-1)&amp;CHAR(10)&amp;INDEX(总课程表0!$A:$A,MATCH($A62,总课程表0!AC:AC,0)-1),"")</f>
        <v/>
      </c>
      <c r="AD62" s="51" t="str">
        <f>IFERROR(INDEX(总课程表0!AD:AD,MATCH($A62,总课程表0!AD:AD,0)-1)&amp;CHAR(10)&amp;INDEX(总课程表0!$A:$A,MATCH($A62,总课程表0!AD:AD,0)-1),"")</f>
        <v/>
      </c>
      <c r="AE62" s="49" t="str">
        <f>IFERROR(INDEX(总课程表0!AE:AE,MATCH($A62,总课程表0!AE:AE,0)-1)&amp;CHAR(10)&amp;INDEX(总课程表0!$A:$A,MATCH($A62,总课程表0!AE:AE,0)-1),"")</f>
        <v>体育
七10</v>
      </c>
      <c r="AF62" s="49" t="str">
        <f>IFERROR(INDEX(总课程表0!AF:AF,MATCH($A62,总课程表0!AF:AF,0)-1)&amp;CHAR(10)&amp;INDEX(总课程表0!$A:$A,MATCH($A62,总课程表0!AF:AF,0)-1),"")</f>
        <v>体育
七9</v>
      </c>
      <c r="AG62" s="54" t="str">
        <f>IFERROR(INDEX(总课程表0!AG:AG,MATCH($A62,总课程表0!AG:AG,0)-1)&amp;CHAR(10)&amp;INDEX(总课程表0!$A:$A,MATCH($A62,总课程表0!AG:AG,0)-1),"")</f>
        <v/>
      </c>
      <c r="AH62" s="51" t="str">
        <f ca="1">IFERROR(INDEX(总课程表0!AH:AH,MATCH($A62,总课程表0!AH:AH,0)-1)&amp;CHAR(10)&amp;INDEX(总课程表0!$A:$A,MATCH($A62,总课程表0!AH:AH,0)-1),"")</f>
        <v/>
      </c>
      <c r="AI62" s="49" t="str">
        <f>IFERROR(INDEX(总课程表0!AI:AI,MATCH($A62,总课程表0!AI:AI,0)-1)&amp;CHAR(10)&amp;INDEX(总课程表0!$A:$A,MATCH($A62,总课程表0!AI:AI,0)-1),"")</f>
        <v/>
      </c>
      <c r="AJ62" s="49" t="str">
        <f>IFERROR(INDEX(总课程表0!AJ:AJ,MATCH($A62,总课程表0!AJ:AJ,0)-1)&amp;CHAR(10)&amp;INDEX(总课程表0!$A:$A,MATCH($A62,总课程表0!AJ:AJ,0)-1),"")</f>
        <v>体育
七10</v>
      </c>
      <c r="AK62" s="50" t="str">
        <f>IFERROR(INDEX(总课程表0!AK:AK,MATCH($A62,总课程表0!AK:AK,0)-1)&amp;CHAR(10)&amp;INDEX(总课程表0!$A:$A,MATCH($A62,总课程表0!AK:AK,0)-1),"")</f>
        <v/>
      </c>
      <c r="AL62" s="51" t="str">
        <f>IFERROR(INDEX(总课程表0!AL:AL,MATCH($A62,总课程表0!AL:AL,0)-1)&amp;CHAR(10)&amp;INDEX(总课程表0!$A:$A,MATCH($A62,总课程表0!AL:AL,0)-1),"")</f>
        <v/>
      </c>
      <c r="AM62" s="49" t="str">
        <f>IFERROR(INDEX(总课程表0!AM:AM,MATCH($A62,总课程表0!AM:AM,0)-1)&amp;CHAR(10)&amp;INDEX(总课程表0!$A:$A,MATCH($A62,总课程表0!AM:AM,0)-1),"")</f>
        <v/>
      </c>
      <c r="AN62" s="49" t="str">
        <f>IFERROR(INDEX(总课程表0!AN:AN,MATCH($A62,总课程表0!AN:AN,0)-1)&amp;CHAR(10)&amp;INDEX(总课程表0!$A:$A,MATCH($A62,总课程表0!AN:AN,0)-1),"")</f>
        <v>体育
九10</v>
      </c>
      <c r="AO62" s="54" t="str">
        <f>IFERROR(INDEX(总课程表0!AO:AO,MATCH($A62,总课程表0!AO:AO,0)-1)&amp;CHAR(10)&amp;INDEX(总课程表0!$A:$A,MATCH($A62,总课程表0!AO:AO,0)-1),"")</f>
        <v/>
      </c>
      <c r="AR62" s="56"/>
      <c r="AS62" s="56"/>
      <c r="AT62" s="56"/>
      <c r="AU62" s="56"/>
      <c r="AV62" s="56"/>
    </row>
    <row r="63" spans="1:48" ht="22.6" customHeight="1" x14ac:dyDescent="0.15">
      <c r="A63" s="20" t="str">
        <f>教师安排!AI61</f>
        <v>沈彩霞</v>
      </c>
      <c r="B63" s="48" t="str">
        <f ca="1">IFERROR(INDEX(总课程表0!B:B,MATCH($A63,总课程表0!B:B,0)-1)&amp;CHAR(10)&amp;INDEX(总课程表0!$A:$A,MATCH($A63,总课程表0!B:B,0)-1),"")</f>
        <v/>
      </c>
      <c r="C63" s="49" t="str">
        <f>IFERROR(INDEX(总课程表0!C:C,MATCH($A63,总课程表0!C:C,0)-1)&amp;CHAR(10)&amp;INDEX(总课程表0!$A:$A,MATCH($A63,总课程表0!C:C,0)-1),"")</f>
        <v/>
      </c>
      <c r="D63" s="49" t="str">
        <f>IFERROR(INDEX(总课程表0!D:D,MATCH($A63,总课程表0!D:D,0)-1)&amp;CHAR(10)&amp;INDEX(总课程表0!$A:$A,MATCH($A63,总课程表0!D:D,0)-1),"")</f>
        <v/>
      </c>
      <c r="E63" s="50" t="str">
        <f>IFERROR(INDEX(总课程表0!E:E,MATCH($A63,总课程表0!E:E,0)-1)&amp;CHAR(10)&amp;INDEX(总课程表0!$A:$A,MATCH($A63,总课程表0!E:E,0)-1),"")</f>
        <v/>
      </c>
      <c r="F63" s="51" t="str">
        <f>IFERROR(INDEX(总课程表0!F:F,MATCH($A63,总课程表0!F:F,0)-1)&amp;CHAR(10)&amp;INDEX(总课程表0!$A:$A,MATCH($A63,总课程表0!F:F,0)-1),"")</f>
        <v/>
      </c>
      <c r="G63" s="49" t="str">
        <f>IFERROR(INDEX(总课程表0!G:G,MATCH($A63,总课程表0!G:G,0)-1)&amp;CHAR(10)&amp;INDEX(总课程表0!$A:$A,MATCH($A63,总课程表0!G:G,0)-1),"")</f>
        <v/>
      </c>
      <c r="H63" s="49" t="str">
        <f>IFERROR(INDEX(总课程表0!H:H,MATCH($A63,总课程表0!H:H,0)-1)&amp;CHAR(10)&amp;INDEX(总课程表0!$A:$A,MATCH($A63,总课程表0!H:H,0)-1),"")</f>
        <v>生物
七6</v>
      </c>
      <c r="I63" s="54" t="str">
        <f>IFERROR(INDEX(总课程表0!I:I,MATCH($A63,总课程表0!I:I,0)-1)&amp;CHAR(10)&amp;INDEX(总课程表0!$A:$A,MATCH($A63,总课程表0!I:I,0)-1),"")</f>
        <v/>
      </c>
      <c r="J63" s="51" t="str">
        <f ca="1">IFERROR(INDEX(总课程表0!J:J,MATCH($A63,总课程表0!J:J,0)-1)&amp;CHAR(10)&amp;INDEX(总课程表0!$A:$A,MATCH($A63,总课程表0!J:J,0)-1),"")</f>
        <v/>
      </c>
      <c r="K63" s="49" t="str">
        <f>IFERROR(INDEX(总课程表0!K:K,MATCH($A63,总课程表0!K:K,0)-1)&amp;CHAR(10)&amp;INDEX(总课程表0!$A:$A,MATCH($A63,总课程表0!K:K,0)-1),"")</f>
        <v/>
      </c>
      <c r="L63" s="49" t="str">
        <f>IFERROR(INDEX(总课程表0!L:L,MATCH($A63,总课程表0!L:L,0)-1)&amp;CHAR(10)&amp;INDEX(总课程表0!$A:$A,MATCH($A63,总课程表0!L:L,0)-1),"")</f>
        <v/>
      </c>
      <c r="M63" s="50" t="str">
        <f>IFERROR(INDEX(总课程表0!M:M,MATCH($A63,总课程表0!M:M,0)-1)&amp;CHAR(10)&amp;INDEX(总课程表0!$A:$A,MATCH($A63,总课程表0!M:M,0)-1),"")</f>
        <v/>
      </c>
      <c r="N63" s="51" t="str">
        <f>IFERROR(INDEX(总课程表0!N:N,MATCH($A63,总课程表0!N:N,0)-1)&amp;CHAR(10)&amp;INDEX(总课程表0!$A:$A,MATCH($A63,总课程表0!N:N,0)-1),"")</f>
        <v/>
      </c>
      <c r="O63" s="49" t="str">
        <f>IFERROR(INDEX(总课程表0!O:O,MATCH($A63,总课程表0!O:O,0)-1)&amp;CHAR(10)&amp;INDEX(总课程表0!$A:$A,MATCH($A63,总课程表0!O:O,0)-1),"")</f>
        <v>生物
七7</v>
      </c>
      <c r="P63" s="49" t="str">
        <f>IFERROR(INDEX(总课程表0!P:P,MATCH($A63,总课程表0!P:P,0)-1)&amp;CHAR(10)&amp;INDEX(总课程表0!$A:$A,MATCH($A63,总课程表0!P:P,0)-1),"")</f>
        <v/>
      </c>
      <c r="Q63" s="54" t="str">
        <f>IFERROR(INDEX(总课程表0!Q:Q,MATCH($A63,总课程表0!Q:Q,0)-1)&amp;CHAR(10)&amp;INDEX(总课程表0!$A:$A,MATCH($A63,总课程表0!Q:Q,0)-1),"")</f>
        <v/>
      </c>
      <c r="R63" s="51" t="str">
        <f ca="1">IFERROR(INDEX(总课程表0!R:R,MATCH($A63,总课程表0!R:R,0)-1)&amp;CHAR(10)&amp;INDEX(总课程表0!$A:$A,MATCH($A63,总课程表0!R:R,0)-1),"")</f>
        <v/>
      </c>
      <c r="S63" s="49" t="str">
        <f>IFERROR(INDEX(总课程表0!S:S,MATCH($A63,总课程表0!S:S,0)-1)&amp;CHAR(10)&amp;INDEX(总课程表0!$A:$A,MATCH($A63,总课程表0!S:S,0)-1),"")</f>
        <v/>
      </c>
      <c r="T63" s="49" t="str">
        <f>IFERROR(INDEX(总课程表0!T:T,MATCH($A63,总课程表0!T:T,0)-1)&amp;CHAR(10)&amp;INDEX(总课程表0!$A:$A,MATCH($A63,总课程表0!T:T,0)-1),"")</f>
        <v/>
      </c>
      <c r="U63" s="50" t="str">
        <f>IFERROR(INDEX(总课程表0!U:U,MATCH($A63,总课程表0!U:U,0)-1)&amp;CHAR(10)&amp;INDEX(总课程表0!$A:$A,MATCH($A63,总课程表0!U:U,0)-1),"")</f>
        <v/>
      </c>
      <c r="V63" s="51" t="str">
        <f>IFERROR(INDEX(总课程表0!V:V,MATCH($A63,总课程表0!V:V,0)-1)&amp;CHAR(10)&amp;INDEX(总课程表0!$A:$A,MATCH($A63,总课程表0!V:V,0)-1),"")</f>
        <v>生物
七7</v>
      </c>
      <c r="W63" s="49" t="str">
        <f>IFERROR(INDEX(总课程表0!W:W,MATCH($A63,总课程表0!W:W,0)-1)&amp;CHAR(10)&amp;INDEX(总课程表0!$A:$A,MATCH($A63,总课程表0!W:W,0)-1),"")</f>
        <v/>
      </c>
      <c r="X63" s="49" t="str">
        <f t="array" ref="X63">IFERROR(IF(OR(A63=走班课),"选修",INDEX(总课程表0!X:X,MATCH($A63,总课程表0!X:X,0)-1)&amp;CHAR(10)&amp;INDEX(总课程表0!$A:$A,MATCH($A63,总课程表0!X:X,0)-1)),"")</f>
        <v/>
      </c>
      <c r="Y63" s="54" t="str">
        <f>IFERROR(INDEX(总课程表0!Y:Y,MATCH($A63,总课程表0!Y:Y,0)-1)&amp;CHAR(10)&amp;INDEX(总课程表0!$A:$A,MATCH($A63,总课程表0!Y:Y,0)-1),"")</f>
        <v/>
      </c>
      <c r="Z63" s="51" t="str">
        <f ca="1">IFERROR(INDEX(总课程表0!Z:Z,MATCH($A63,总课程表0!Z:Z,0)-1)&amp;CHAR(10)&amp;INDEX(总课程表0!$A:$A,MATCH($A63,总课程表0!Z:Z,0)-1),"")</f>
        <v/>
      </c>
      <c r="AA63" s="49" t="str">
        <f>IFERROR(INDEX(总课程表0!AA:AA,MATCH($A63,总课程表0!AA:AA,0)-1)&amp;CHAR(10)&amp;INDEX(总课程表0!$A:$A,MATCH($A63,总课程表0!AA:AA,0)-1),"")</f>
        <v/>
      </c>
      <c r="AB63" s="49" t="str">
        <f>IFERROR(INDEX(总课程表0!AB:AB,MATCH($A63,总课程表0!AB:AB,0)-1)&amp;CHAR(10)&amp;INDEX(总课程表0!$A:$A,MATCH($A63,总课程表0!AB:AB,0)-1),"")</f>
        <v/>
      </c>
      <c r="AC63" s="50" t="str">
        <f>IFERROR(INDEX(总课程表0!AC:AC,MATCH($A63,总课程表0!AC:AC,0)-1)&amp;CHAR(10)&amp;INDEX(总课程表0!$A:$A,MATCH($A63,总课程表0!AC:AC,0)-1),"")</f>
        <v/>
      </c>
      <c r="AD63" s="51" t="str">
        <f>IFERROR(INDEX(总课程表0!AD:AD,MATCH($A63,总课程表0!AD:AD,0)-1)&amp;CHAR(10)&amp;INDEX(总课程表0!$A:$A,MATCH($A63,总课程表0!AD:AD,0)-1),"")</f>
        <v>生物
七6</v>
      </c>
      <c r="AE63" s="49" t="str">
        <f>IFERROR(INDEX(总课程表0!AE:AE,MATCH($A63,总课程表0!AE:AE,0)-1)&amp;CHAR(10)&amp;INDEX(总课程表0!$A:$A,MATCH($A63,总课程表0!AE:AE,0)-1),"")</f>
        <v/>
      </c>
      <c r="AF63" s="49" t="str">
        <f>IFERROR(INDEX(总课程表0!AF:AF,MATCH($A63,总课程表0!AF:AF,0)-1)&amp;CHAR(10)&amp;INDEX(总课程表0!$A:$A,MATCH($A63,总课程表0!AF:AF,0)-1),"")</f>
        <v>生物
七7</v>
      </c>
      <c r="AG63" s="54" t="str">
        <f>IFERROR(INDEX(总课程表0!AG:AG,MATCH($A63,总课程表0!AG:AG,0)-1)&amp;CHAR(10)&amp;INDEX(总课程表0!$A:$A,MATCH($A63,总课程表0!AG:AG,0)-1),"")</f>
        <v/>
      </c>
      <c r="AH63" s="51" t="str">
        <f ca="1">IFERROR(INDEX(总课程表0!AH:AH,MATCH($A63,总课程表0!AH:AH,0)-1)&amp;CHAR(10)&amp;INDEX(总课程表0!$A:$A,MATCH($A63,总课程表0!AH:AH,0)-1),"")</f>
        <v/>
      </c>
      <c r="AI63" s="49" t="str">
        <f>IFERROR(INDEX(总课程表0!AI:AI,MATCH($A63,总课程表0!AI:AI,0)-1)&amp;CHAR(10)&amp;INDEX(总课程表0!$A:$A,MATCH($A63,总课程表0!AI:AI,0)-1),"")</f>
        <v/>
      </c>
      <c r="AJ63" s="49" t="str">
        <f>IFERROR(INDEX(总课程表0!AJ:AJ,MATCH($A63,总课程表0!AJ:AJ,0)-1)&amp;CHAR(10)&amp;INDEX(总课程表0!$A:$A,MATCH($A63,总课程表0!AJ:AJ,0)-1),"")</f>
        <v/>
      </c>
      <c r="AK63" s="50" t="str">
        <f>IFERROR(INDEX(总课程表0!AK:AK,MATCH($A63,总课程表0!AK:AK,0)-1)&amp;CHAR(10)&amp;INDEX(总课程表0!$A:$A,MATCH($A63,总课程表0!AK:AK,0)-1),"")</f>
        <v/>
      </c>
      <c r="AL63" s="51" t="str">
        <f>IFERROR(INDEX(总课程表0!AL:AL,MATCH($A63,总课程表0!AL:AL,0)-1)&amp;CHAR(10)&amp;INDEX(总课程表0!$A:$A,MATCH($A63,总课程表0!AL:AL,0)-1),"")</f>
        <v/>
      </c>
      <c r="AM63" s="49" t="str">
        <f>IFERROR(INDEX(总课程表0!AM:AM,MATCH($A63,总课程表0!AM:AM,0)-1)&amp;CHAR(10)&amp;INDEX(总课程表0!$A:$A,MATCH($A63,总课程表0!AM:AM,0)-1),"")</f>
        <v>生物
七6</v>
      </c>
      <c r="AN63" s="49" t="str">
        <f>IFERROR(INDEX(总课程表0!AN:AN,MATCH($A63,总课程表0!AN:AN,0)-1)&amp;CHAR(10)&amp;INDEX(总课程表0!$A:$A,MATCH($A63,总课程表0!AN:AN,0)-1),"")</f>
        <v/>
      </c>
      <c r="AO63" s="54" t="str">
        <f>IFERROR(INDEX(总课程表0!AO:AO,MATCH($A63,总课程表0!AO:AO,0)-1)&amp;CHAR(10)&amp;INDEX(总课程表0!$A:$A,MATCH($A63,总课程表0!AO:AO,0)-1),"")</f>
        <v/>
      </c>
      <c r="AR63" s="56"/>
      <c r="AS63" s="56"/>
      <c r="AT63" s="56"/>
      <c r="AU63" s="56"/>
      <c r="AV63" s="56"/>
    </row>
    <row r="64" spans="1:48" ht="22.6" customHeight="1" x14ac:dyDescent="0.15">
      <c r="A64" s="20" t="str">
        <f>教师安排!AI62</f>
        <v>沈珏</v>
      </c>
      <c r="B64" s="48" t="str">
        <f ca="1">IFERROR(INDEX(总课程表0!B:B,MATCH($A64,总课程表0!B:B,0)-1)&amp;CHAR(10)&amp;INDEX(总课程表0!$A:$A,MATCH($A64,总课程表0!B:B,0)-1),"")</f>
        <v/>
      </c>
      <c r="C64" s="49" t="str">
        <f>IFERROR(INDEX(总课程表0!C:C,MATCH($A64,总课程表0!C:C,0)-1)&amp;CHAR(10)&amp;INDEX(总课程表0!$A:$A,MATCH($A64,总课程表0!C:C,0)-1),"")</f>
        <v/>
      </c>
      <c r="D64" s="49" t="str">
        <f>IFERROR(INDEX(总课程表0!D:D,MATCH($A64,总课程表0!D:D,0)-1)&amp;CHAR(10)&amp;INDEX(总课程表0!$A:$A,MATCH($A64,总课程表0!D:D,0)-1),"")</f>
        <v/>
      </c>
      <c r="E64" s="50" t="str">
        <f>IFERROR(INDEX(总课程表0!E:E,MATCH($A64,总课程表0!E:E,0)-1)&amp;CHAR(10)&amp;INDEX(总课程表0!$A:$A,MATCH($A64,总课程表0!E:E,0)-1),"")</f>
        <v/>
      </c>
      <c r="F64" s="51" t="str">
        <f>IFERROR(INDEX(总课程表0!F:F,MATCH($A64,总课程表0!F:F,0)-1)&amp;CHAR(10)&amp;INDEX(总课程表0!$A:$A,MATCH($A64,总课程表0!F:F,0)-1),"")</f>
        <v/>
      </c>
      <c r="G64" s="49" t="str">
        <f>IFERROR(INDEX(总课程表0!G:G,MATCH($A64,总课程表0!G:G,0)-1)&amp;CHAR(10)&amp;INDEX(总课程表0!$A:$A,MATCH($A64,总课程表0!G:G,0)-1),"")</f>
        <v/>
      </c>
      <c r="H64" s="49" t="str">
        <f>IFERROR(INDEX(总课程表0!H:H,MATCH($A64,总课程表0!H:H,0)-1)&amp;CHAR(10)&amp;INDEX(总课程表0!$A:$A,MATCH($A64,总课程表0!H:H,0)-1),"")</f>
        <v/>
      </c>
      <c r="I64" s="54" t="str">
        <f>IFERROR(INDEX(总课程表0!I:I,MATCH($A64,总课程表0!I:I,0)-1)&amp;CHAR(10)&amp;INDEX(总课程表0!$A:$A,MATCH($A64,总课程表0!I:I,0)-1),"")</f>
        <v/>
      </c>
      <c r="J64" s="51" t="str">
        <f ca="1">IFERROR(INDEX(总课程表0!J:J,MATCH($A64,总课程表0!J:J,0)-1)&amp;CHAR(10)&amp;INDEX(总课程表0!$A:$A,MATCH($A64,总课程表0!J:J,0)-1),"")</f>
        <v/>
      </c>
      <c r="K64" s="49" t="str">
        <f>IFERROR(INDEX(总课程表0!K:K,MATCH($A64,总课程表0!K:K,0)-1)&amp;CHAR(10)&amp;INDEX(总课程表0!$A:$A,MATCH($A64,总课程表0!K:K,0)-1),"")</f>
        <v/>
      </c>
      <c r="L64" s="49" t="str">
        <f>IFERROR(INDEX(总课程表0!L:L,MATCH($A64,总课程表0!L:L,0)-1)&amp;CHAR(10)&amp;INDEX(总课程表0!$A:$A,MATCH($A64,总课程表0!L:L,0)-1),"")</f>
        <v/>
      </c>
      <c r="M64" s="50" t="str">
        <f>IFERROR(INDEX(总课程表0!M:M,MATCH($A64,总课程表0!M:M,0)-1)&amp;CHAR(10)&amp;INDEX(总课程表0!$A:$A,MATCH($A64,总课程表0!M:M,0)-1),"")</f>
        <v/>
      </c>
      <c r="N64" s="51" t="str">
        <f>IFERROR(INDEX(总课程表0!N:N,MATCH($A64,总课程表0!N:N,0)-1)&amp;CHAR(10)&amp;INDEX(总课程表0!$A:$A,MATCH($A64,总课程表0!N:N,0)-1),"")</f>
        <v/>
      </c>
      <c r="O64" s="49" t="str">
        <f>IFERROR(INDEX(总课程表0!O:O,MATCH($A64,总课程表0!O:O,0)-1)&amp;CHAR(10)&amp;INDEX(总课程表0!$A:$A,MATCH($A64,总课程表0!O:O,0)-1),"")</f>
        <v/>
      </c>
      <c r="P64" s="49" t="str">
        <f>IFERROR(INDEX(总课程表0!P:P,MATCH($A64,总课程表0!P:P,0)-1)&amp;CHAR(10)&amp;INDEX(总课程表0!$A:$A,MATCH($A64,总课程表0!P:P,0)-1),"")</f>
        <v/>
      </c>
      <c r="Q64" s="54" t="str">
        <f>IFERROR(INDEX(总课程表0!Q:Q,MATCH($A64,总课程表0!Q:Q,0)-1)&amp;CHAR(10)&amp;INDEX(总课程表0!$A:$A,MATCH($A64,总课程表0!Q:Q,0)-1),"")</f>
        <v/>
      </c>
      <c r="R64" s="51" t="str">
        <f ca="1">IFERROR(INDEX(总课程表0!R:R,MATCH($A64,总课程表0!R:R,0)-1)&amp;CHAR(10)&amp;INDEX(总课程表0!$A:$A,MATCH($A64,总课程表0!R:R,0)-1),"")</f>
        <v/>
      </c>
      <c r="S64" s="49" t="str">
        <f>IFERROR(INDEX(总课程表0!S:S,MATCH($A64,总课程表0!S:S,0)-1)&amp;CHAR(10)&amp;INDEX(总课程表0!$A:$A,MATCH($A64,总课程表0!S:S,0)-1),"")</f>
        <v/>
      </c>
      <c r="T64" s="49" t="str">
        <f>IFERROR(INDEX(总课程表0!T:T,MATCH($A64,总课程表0!T:T,0)-1)&amp;CHAR(10)&amp;INDEX(总课程表0!$A:$A,MATCH($A64,总课程表0!T:T,0)-1),"")</f>
        <v/>
      </c>
      <c r="U64" s="50" t="str">
        <f>IFERROR(INDEX(总课程表0!U:U,MATCH($A64,总课程表0!U:U,0)-1)&amp;CHAR(10)&amp;INDEX(总课程表0!$A:$A,MATCH($A64,总课程表0!U:U,0)-1),"")</f>
        <v/>
      </c>
      <c r="V64" s="51" t="str">
        <f>IFERROR(INDEX(总课程表0!V:V,MATCH($A64,总课程表0!V:V,0)-1)&amp;CHAR(10)&amp;INDEX(总课程表0!$A:$A,MATCH($A64,总课程表0!V:V,0)-1),"")</f>
        <v/>
      </c>
      <c r="W64" s="49" t="str">
        <f>IFERROR(INDEX(总课程表0!W:W,MATCH($A64,总课程表0!W:W,0)-1)&amp;CHAR(10)&amp;INDEX(总课程表0!$A:$A,MATCH($A64,总课程表0!W:W,0)-1),"")</f>
        <v/>
      </c>
      <c r="X64" s="49" t="str">
        <f t="array" ref="X64">IFERROR(IF(OR(A64=走班课),"选修",INDEX(总课程表0!X:X,MATCH($A64,总课程表0!X:X,0)-1)&amp;CHAR(10)&amp;INDEX(总课程表0!$A:$A,MATCH($A64,总课程表0!X:X,0)-1)),"")</f>
        <v/>
      </c>
      <c r="Y64" s="54" t="str">
        <f>IFERROR(INDEX(总课程表0!Y:Y,MATCH($A64,总课程表0!Y:Y,0)-1)&amp;CHAR(10)&amp;INDEX(总课程表0!$A:$A,MATCH($A64,总课程表0!Y:Y,0)-1),"")</f>
        <v/>
      </c>
      <c r="Z64" s="51" t="str">
        <f ca="1">IFERROR(INDEX(总课程表0!Z:Z,MATCH($A64,总课程表0!Z:Z,0)-1)&amp;CHAR(10)&amp;INDEX(总课程表0!$A:$A,MATCH($A64,总课程表0!Z:Z,0)-1),"")</f>
        <v/>
      </c>
      <c r="AA64" s="49" t="str">
        <f>IFERROR(INDEX(总课程表0!AA:AA,MATCH($A64,总课程表0!AA:AA,0)-1)&amp;CHAR(10)&amp;INDEX(总课程表0!$A:$A,MATCH($A64,总课程表0!AA:AA,0)-1),"")</f>
        <v/>
      </c>
      <c r="AB64" s="49" t="str">
        <f>IFERROR(INDEX(总课程表0!AB:AB,MATCH($A64,总课程表0!AB:AB,0)-1)&amp;CHAR(10)&amp;INDEX(总课程表0!$A:$A,MATCH($A64,总课程表0!AB:AB,0)-1),"")</f>
        <v/>
      </c>
      <c r="AC64" s="50" t="str">
        <f>IFERROR(INDEX(总课程表0!AC:AC,MATCH($A64,总课程表0!AC:AC,0)-1)&amp;CHAR(10)&amp;INDEX(总课程表0!$A:$A,MATCH($A64,总课程表0!AC:AC,0)-1),"")</f>
        <v/>
      </c>
      <c r="AD64" s="51" t="str">
        <f>IFERROR(INDEX(总课程表0!AD:AD,MATCH($A64,总课程表0!AD:AD,0)-1)&amp;CHAR(10)&amp;INDEX(总课程表0!$A:$A,MATCH($A64,总课程表0!AD:AD,0)-1),"")</f>
        <v/>
      </c>
      <c r="AE64" s="49" t="str">
        <f>IFERROR(INDEX(总课程表0!AE:AE,MATCH($A64,总课程表0!AE:AE,0)-1)&amp;CHAR(10)&amp;INDEX(总课程表0!$A:$A,MATCH($A64,总课程表0!AE:AE,0)-1),"")</f>
        <v/>
      </c>
      <c r="AF64" s="49" t="str">
        <f>IFERROR(INDEX(总课程表0!AF:AF,MATCH($A64,总课程表0!AF:AF,0)-1)&amp;CHAR(10)&amp;INDEX(总课程表0!$A:$A,MATCH($A64,总课程表0!AF:AF,0)-1),"")</f>
        <v/>
      </c>
      <c r="AG64" s="54" t="str">
        <f>IFERROR(INDEX(总课程表0!AG:AG,MATCH($A64,总课程表0!AG:AG,0)-1)&amp;CHAR(10)&amp;INDEX(总课程表0!$A:$A,MATCH($A64,总课程表0!AG:AG,0)-1),"")</f>
        <v/>
      </c>
      <c r="AH64" s="51" t="str">
        <f ca="1">IFERROR(INDEX(总课程表0!AH:AH,MATCH($A64,总课程表0!AH:AH,0)-1)&amp;CHAR(10)&amp;INDEX(总课程表0!$A:$A,MATCH($A64,总课程表0!AH:AH,0)-1),"")</f>
        <v/>
      </c>
      <c r="AI64" s="49" t="str">
        <f>IFERROR(INDEX(总课程表0!AI:AI,MATCH($A64,总课程表0!AI:AI,0)-1)&amp;CHAR(10)&amp;INDEX(总课程表0!$A:$A,MATCH($A64,总课程表0!AI:AI,0)-1),"")</f>
        <v/>
      </c>
      <c r="AJ64" s="49" t="str">
        <f>IFERROR(INDEX(总课程表0!AJ:AJ,MATCH($A64,总课程表0!AJ:AJ,0)-1)&amp;CHAR(10)&amp;INDEX(总课程表0!$A:$A,MATCH($A64,总课程表0!AJ:AJ,0)-1),"")</f>
        <v/>
      </c>
      <c r="AK64" s="50" t="str">
        <f>IFERROR(INDEX(总课程表0!AK:AK,MATCH($A64,总课程表0!AK:AK,0)-1)&amp;CHAR(10)&amp;INDEX(总课程表0!$A:$A,MATCH($A64,总课程表0!AK:AK,0)-1),"")</f>
        <v/>
      </c>
      <c r="AL64" s="51" t="str">
        <f>IFERROR(INDEX(总课程表0!AL:AL,MATCH($A64,总课程表0!AL:AL,0)-1)&amp;CHAR(10)&amp;INDEX(总课程表0!$A:$A,MATCH($A64,总课程表0!AL:AL,0)-1),"")</f>
        <v/>
      </c>
      <c r="AM64" s="49" t="str">
        <f>IFERROR(INDEX(总课程表0!AM:AM,MATCH($A64,总课程表0!AM:AM,0)-1)&amp;CHAR(10)&amp;INDEX(总课程表0!$A:$A,MATCH($A64,总课程表0!AM:AM,0)-1),"")</f>
        <v/>
      </c>
      <c r="AN64" s="49" t="str">
        <f>IFERROR(INDEX(总课程表0!AN:AN,MATCH($A64,总课程表0!AN:AN,0)-1)&amp;CHAR(10)&amp;INDEX(总课程表0!$A:$A,MATCH($A64,总课程表0!AN:AN,0)-1),"")</f>
        <v/>
      </c>
      <c r="AO64" s="54" t="str">
        <f>IFERROR(INDEX(总课程表0!AO:AO,MATCH($A64,总课程表0!AO:AO,0)-1)&amp;CHAR(10)&amp;INDEX(总课程表0!$A:$A,MATCH($A64,总课程表0!AO:AO,0)-1),"")</f>
        <v/>
      </c>
      <c r="AR64" s="56"/>
      <c r="AS64" s="56"/>
      <c r="AT64" s="56"/>
      <c r="AU64" s="56"/>
      <c r="AV64" s="56"/>
    </row>
    <row r="65" spans="1:48" ht="22.6" customHeight="1" x14ac:dyDescent="0.15">
      <c r="A65" s="20" t="str">
        <f>教师安排!AI63</f>
        <v>盛文芳</v>
      </c>
      <c r="B65" s="48" t="str">
        <f ca="1">IFERROR(INDEX(总课程表0!B:B,MATCH($A65,总课程表0!B:B,0)-1)&amp;CHAR(10)&amp;INDEX(总课程表0!$A:$A,MATCH($A65,总课程表0!B:B,0)-1),"")</f>
        <v/>
      </c>
      <c r="C65" s="49" t="str">
        <f>IFERROR(INDEX(总课程表0!C:C,MATCH($A65,总课程表0!C:C,0)-1)&amp;CHAR(10)&amp;INDEX(总课程表0!$A:$A,MATCH($A65,总课程表0!C:C,0)-1),"")</f>
        <v/>
      </c>
      <c r="D65" s="49" t="str">
        <f>IFERROR(INDEX(总课程表0!D:D,MATCH($A65,总课程表0!D:D,0)-1)&amp;CHAR(10)&amp;INDEX(总课程表0!$A:$A,MATCH($A65,总课程表0!D:D,0)-1),"")</f>
        <v/>
      </c>
      <c r="E65" s="50" t="str">
        <f>IFERROR(INDEX(总课程表0!E:E,MATCH($A65,总课程表0!E:E,0)-1)&amp;CHAR(10)&amp;INDEX(总课程表0!$A:$A,MATCH($A65,总课程表0!E:E,0)-1),"")</f>
        <v/>
      </c>
      <c r="F65" s="51" t="str">
        <f>IFERROR(INDEX(总课程表0!F:F,MATCH($A65,总课程表0!F:F,0)-1)&amp;CHAR(10)&amp;INDEX(总课程表0!$A:$A,MATCH($A65,总课程表0!F:F,0)-1),"")</f>
        <v>地理
八2</v>
      </c>
      <c r="G65" s="49" t="str">
        <f>IFERROR(INDEX(总课程表0!G:G,MATCH($A65,总课程表0!G:G,0)-1)&amp;CHAR(10)&amp;INDEX(总课程表0!$A:$A,MATCH($A65,总课程表0!G:G,0)-1),"")</f>
        <v/>
      </c>
      <c r="H65" s="49" t="str">
        <f>IFERROR(INDEX(总课程表0!H:H,MATCH($A65,总课程表0!H:H,0)-1)&amp;CHAR(10)&amp;INDEX(总课程表0!$A:$A,MATCH($A65,总课程表0!H:H,0)-1),"")</f>
        <v>地理
八5</v>
      </c>
      <c r="I65" s="54" t="str">
        <f>IFERROR(INDEX(总课程表0!I:I,MATCH($A65,总课程表0!I:I,0)-1)&amp;CHAR(10)&amp;INDEX(总课程表0!$A:$A,MATCH($A65,总课程表0!I:I,0)-1),"")</f>
        <v/>
      </c>
      <c r="J65" s="51" t="str">
        <f ca="1">IFERROR(INDEX(总课程表0!J:J,MATCH($A65,总课程表0!J:J,0)-1)&amp;CHAR(10)&amp;INDEX(总课程表0!$A:$A,MATCH($A65,总课程表0!J:J,0)-1),"")</f>
        <v/>
      </c>
      <c r="K65" s="49" t="str">
        <f>IFERROR(INDEX(总课程表0!K:K,MATCH($A65,总课程表0!K:K,0)-1)&amp;CHAR(10)&amp;INDEX(总课程表0!$A:$A,MATCH($A65,总课程表0!K:K,0)-1),"")</f>
        <v/>
      </c>
      <c r="L65" s="49" t="str">
        <f>IFERROR(INDEX(总课程表0!L:L,MATCH($A65,总课程表0!L:L,0)-1)&amp;CHAR(10)&amp;INDEX(总课程表0!$A:$A,MATCH($A65,总课程表0!L:L,0)-1),"")</f>
        <v>地理
八4</v>
      </c>
      <c r="M65" s="50" t="str">
        <f>IFERROR(INDEX(总课程表0!M:M,MATCH($A65,总课程表0!M:M,0)-1)&amp;CHAR(10)&amp;INDEX(总课程表0!$A:$A,MATCH($A65,总课程表0!M:M,0)-1),"")</f>
        <v/>
      </c>
      <c r="N65" s="51" t="str">
        <f>IFERROR(INDEX(总课程表0!N:N,MATCH($A65,总课程表0!N:N,0)-1)&amp;CHAR(10)&amp;INDEX(总课程表0!$A:$A,MATCH($A65,总课程表0!N:N,0)-1),"")</f>
        <v>地理
八3</v>
      </c>
      <c r="O65" s="49" t="str">
        <f>IFERROR(INDEX(总课程表0!O:O,MATCH($A65,总课程表0!O:O,0)-1)&amp;CHAR(10)&amp;INDEX(总课程表0!$A:$A,MATCH($A65,总课程表0!O:O,0)-1),"")</f>
        <v/>
      </c>
      <c r="P65" s="49" t="str">
        <f>IFERROR(INDEX(总课程表0!P:P,MATCH($A65,总课程表0!P:P,0)-1)&amp;CHAR(10)&amp;INDEX(总课程表0!$A:$A,MATCH($A65,总课程表0!P:P,0)-1),"")</f>
        <v>地理
八1</v>
      </c>
      <c r="Q65" s="54" t="str">
        <f>IFERROR(INDEX(总课程表0!Q:Q,MATCH($A65,总课程表0!Q:Q,0)-1)&amp;CHAR(10)&amp;INDEX(总课程表0!$A:$A,MATCH($A65,总课程表0!Q:Q,0)-1),"")</f>
        <v/>
      </c>
      <c r="R65" s="51" t="str">
        <f ca="1">IFERROR(INDEX(总课程表0!R:R,MATCH($A65,总课程表0!R:R,0)-1)&amp;CHAR(10)&amp;INDEX(总课程表0!$A:$A,MATCH($A65,总课程表0!R:R,0)-1),"")</f>
        <v/>
      </c>
      <c r="S65" s="49" t="str">
        <f>IFERROR(INDEX(总课程表0!S:S,MATCH($A65,总课程表0!S:S,0)-1)&amp;CHAR(10)&amp;INDEX(总课程表0!$A:$A,MATCH($A65,总课程表0!S:S,0)-1),"")</f>
        <v/>
      </c>
      <c r="T65" s="49" t="str">
        <f>IFERROR(INDEX(总课程表0!T:T,MATCH($A65,总课程表0!T:T,0)-1)&amp;CHAR(10)&amp;INDEX(总课程表0!$A:$A,MATCH($A65,总课程表0!T:T,0)-1),"")</f>
        <v/>
      </c>
      <c r="U65" s="50" t="str">
        <f>IFERROR(INDEX(总课程表0!U:U,MATCH($A65,总课程表0!U:U,0)-1)&amp;CHAR(10)&amp;INDEX(总课程表0!$A:$A,MATCH($A65,总课程表0!U:U,0)-1),"")</f>
        <v/>
      </c>
      <c r="V65" s="51" t="str">
        <f>IFERROR(INDEX(总课程表0!V:V,MATCH($A65,总课程表0!V:V,0)-1)&amp;CHAR(10)&amp;INDEX(总课程表0!$A:$A,MATCH($A65,总课程表0!V:V,0)-1),"")</f>
        <v/>
      </c>
      <c r="W65" s="49" t="str">
        <f>IFERROR(INDEX(总课程表0!W:W,MATCH($A65,总课程表0!W:W,0)-1)&amp;CHAR(10)&amp;INDEX(总课程表0!$A:$A,MATCH($A65,总课程表0!W:W,0)-1),"")</f>
        <v/>
      </c>
      <c r="X65" s="49" t="str">
        <f t="array" ref="X65">IFERROR(IF(OR(A65=走班课),"选修",INDEX(总课程表0!X:X,MATCH($A65,总课程表0!X:X,0)-1)&amp;CHAR(10)&amp;INDEX(总课程表0!$A:$A,MATCH($A65,总课程表0!X:X,0)-1)),"")</f>
        <v/>
      </c>
      <c r="Y65" s="54" t="str">
        <f>IFERROR(INDEX(总课程表0!Y:Y,MATCH($A65,总课程表0!Y:Y,0)-1)&amp;CHAR(10)&amp;INDEX(总课程表0!$A:$A,MATCH($A65,总课程表0!Y:Y,0)-1),"")</f>
        <v/>
      </c>
      <c r="Z65" s="51" t="str">
        <f ca="1">IFERROR(INDEX(总课程表0!Z:Z,MATCH($A65,总课程表0!Z:Z,0)-1)&amp;CHAR(10)&amp;INDEX(总课程表0!$A:$A,MATCH($A65,总课程表0!Z:Z,0)-1),"")</f>
        <v/>
      </c>
      <c r="AA65" s="49" t="str">
        <f>IFERROR(INDEX(总课程表0!AA:AA,MATCH($A65,总课程表0!AA:AA,0)-1)&amp;CHAR(10)&amp;INDEX(总课程表0!$A:$A,MATCH($A65,总课程表0!AA:AA,0)-1),"")</f>
        <v/>
      </c>
      <c r="AB65" s="49" t="str">
        <f>IFERROR(INDEX(总课程表0!AB:AB,MATCH($A65,总课程表0!AB:AB,0)-1)&amp;CHAR(10)&amp;INDEX(总课程表0!$A:$A,MATCH($A65,总课程表0!AB:AB,0)-1),"")</f>
        <v>地理
八2</v>
      </c>
      <c r="AC65" s="50" t="str">
        <f>IFERROR(INDEX(总课程表0!AC:AC,MATCH($A65,总课程表0!AC:AC,0)-1)&amp;CHAR(10)&amp;INDEX(总课程表0!$A:$A,MATCH($A65,总课程表0!AC:AC,0)-1),"")</f>
        <v/>
      </c>
      <c r="AD65" s="51" t="str">
        <f>IFERROR(INDEX(总课程表0!AD:AD,MATCH($A65,总课程表0!AD:AD,0)-1)&amp;CHAR(10)&amp;INDEX(总课程表0!$A:$A,MATCH($A65,总课程表0!AD:AD,0)-1),"")</f>
        <v>地理
八4</v>
      </c>
      <c r="AE65" s="49" t="str">
        <f>IFERROR(INDEX(总课程表0!AE:AE,MATCH($A65,总课程表0!AE:AE,0)-1)&amp;CHAR(10)&amp;INDEX(总课程表0!$A:$A,MATCH($A65,总课程表0!AE:AE,0)-1),"")</f>
        <v>地理
八5</v>
      </c>
      <c r="AF65" s="49" t="str">
        <f>IFERROR(INDEX(总课程表0!AF:AF,MATCH($A65,总课程表0!AF:AF,0)-1)&amp;CHAR(10)&amp;INDEX(总课程表0!$A:$A,MATCH($A65,总课程表0!AF:AF,0)-1),"")</f>
        <v/>
      </c>
      <c r="AG65" s="54" t="str">
        <f>IFERROR(INDEX(总课程表0!AG:AG,MATCH($A65,总课程表0!AG:AG,0)-1)&amp;CHAR(10)&amp;INDEX(总课程表0!$A:$A,MATCH($A65,总课程表0!AG:AG,0)-1),"")</f>
        <v/>
      </c>
      <c r="AH65" s="51" t="str">
        <f ca="1">IFERROR(INDEX(总课程表0!AH:AH,MATCH($A65,总课程表0!AH:AH,0)-1)&amp;CHAR(10)&amp;INDEX(总课程表0!$A:$A,MATCH($A65,总课程表0!AH:AH,0)-1),"")</f>
        <v/>
      </c>
      <c r="AI65" s="49" t="str">
        <f>IFERROR(INDEX(总课程表0!AI:AI,MATCH($A65,总课程表0!AI:AI,0)-1)&amp;CHAR(10)&amp;INDEX(总课程表0!$A:$A,MATCH($A65,总课程表0!AI:AI,0)-1),"")</f>
        <v/>
      </c>
      <c r="AJ65" s="49" t="str">
        <f>IFERROR(INDEX(总课程表0!AJ:AJ,MATCH($A65,总课程表0!AJ:AJ,0)-1)&amp;CHAR(10)&amp;INDEX(总课程表0!$A:$A,MATCH($A65,总课程表0!AJ:AJ,0)-1),"")</f>
        <v/>
      </c>
      <c r="AK65" s="50" t="str">
        <f>IFERROR(INDEX(总课程表0!AK:AK,MATCH($A65,总课程表0!AK:AK,0)-1)&amp;CHAR(10)&amp;INDEX(总课程表0!$A:$A,MATCH($A65,总课程表0!AK:AK,0)-1),"")</f>
        <v/>
      </c>
      <c r="AL65" s="51" t="str">
        <f>IFERROR(INDEX(总课程表0!AL:AL,MATCH($A65,总课程表0!AL:AL,0)-1)&amp;CHAR(10)&amp;INDEX(总课程表0!$A:$A,MATCH($A65,总课程表0!AL:AL,0)-1),"")</f>
        <v>地理
八3</v>
      </c>
      <c r="AM65" s="49" t="str">
        <f>IFERROR(INDEX(总课程表0!AM:AM,MATCH($A65,总课程表0!AM:AM,0)-1)&amp;CHAR(10)&amp;INDEX(总课程表0!$A:$A,MATCH($A65,总课程表0!AM:AM,0)-1),"")</f>
        <v/>
      </c>
      <c r="AN65" s="49" t="str">
        <f>IFERROR(INDEX(总课程表0!AN:AN,MATCH($A65,总课程表0!AN:AN,0)-1)&amp;CHAR(10)&amp;INDEX(总课程表0!$A:$A,MATCH($A65,总课程表0!AN:AN,0)-1),"")</f>
        <v>地理
八1</v>
      </c>
      <c r="AO65" s="54" t="str">
        <f>IFERROR(INDEX(总课程表0!AO:AO,MATCH($A65,总课程表0!AO:AO,0)-1)&amp;CHAR(10)&amp;INDEX(总课程表0!$A:$A,MATCH($A65,总课程表0!AO:AO,0)-1),"")</f>
        <v/>
      </c>
      <c r="AR65" s="56"/>
      <c r="AS65" s="56"/>
      <c r="AT65" s="56"/>
      <c r="AU65" s="56"/>
      <c r="AV65" s="56"/>
    </row>
    <row r="66" spans="1:48" ht="22.6" customHeight="1" x14ac:dyDescent="0.15">
      <c r="A66" s="20" t="str">
        <f>教师安排!AI64</f>
        <v>盛亚</v>
      </c>
      <c r="B66" s="48" t="str">
        <f ca="1">IFERROR(INDEX(总课程表0!B:B,MATCH($A66,总课程表0!B:B,0)-1)&amp;CHAR(10)&amp;INDEX(总课程表0!$A:$A,MATCH($A66,总课程表0!B:B,0)-1),"")</f>
        <v>外语
九6</v>
      </c>
      <c r="C66" s="49" t="str">
        <f>IFERROR(INDEX(总课程表0!C:C,MATCH($A66,总课程表0!C:C,0)-1)&amp;CHAR(10)&amp;INDEX(总课程表0!$A:$A,MATCH($A66,总课程表0!C:C,0)-1),"")</f>
        <v/>
      </c>
      <c r="D66" s="49" t="str">
        <f>IFERROR(INDEX(总课程表0!D:D,MATCH($A66,总课程表0!D:D,0)-1)&amp;CHAR(10)&amp;INDEX(总课程表0!$A:$A,MATCH($A66,总课程表0!D:D,0)-1),"")</f>
        <v/>
      </c>
      <c r="E66" s="50" t="str">
        <f>IFERROR(INDEX(总课程表0!E:E,MATCH($A66,总课程表0!E:E,0)-1)&amp;CHAR(10)&amp;INDEX(总课程表0!$A:$A,MATCH($A66,总课程表0!E:E,0)-1),"")</f>
        <v/>
      </c>
      <c r="F66" s="51" t="str">
        <f>IFERROR(INDEX(总课程表0!F:F,MATCH($A66,总课程表0!F:F,0)-1)&amp;CHAR(10)&amp;INDEX(总课程表0!$A:$A,MATCH($A66,总课程表0!F:F,0)-1),"")</f>
        <v/>
      </c>
      <c r="G66" s="49" t="str">
        <f>IFERROR(INDEX(总课程表0!G:G,MATCH($A66,总课程表0!G:G,0)-1)&amp;CHAR(10)&amp;INDEX(总课程表0!$A:$A,MATCH($A66,总课程表0!G:G,0)-1),"")</f>
        <v/>
      </c>
      <c r="H66" s="49" t="str">
        <f>IFERROR(INDEX(总课程表0!H:H,MATCH($A66,总课程表0!H:H,0)-1)&amp;CHAR(10)&amp;INDEX(总课程表0!$A:$A,MATCH($A66,总课程表0!H:H,0)-1),"")</f>
        <v>地校1
九4</v>
      </c>
      <c r="I66" s="54" t="str">
        <f>IFERROR(INDEX(总课程表0!I:I,MATCH($A66,总课程表0!I:I,0)-1)&amp;CHAR(10)&amp;INDEX(总课程表0!$A:$A,MATCH($A66,总课程表0!I:I,0)-1),"")</f>
        <v/>
      </c>
      <c r="J66" s="51" t="str">
        <f ca="1">IFERROR(INDEX(总课程表0!J:J,MATCH($A66,总课程表0!J:J,0)-1)&amp;CHAR(10)&amp;INDEX(总课程表0!$A:$A,MATCH($A66,总课程表0!J:J,0)-1),"")</f>
        <v/>
      </c>
      <c r="K66" s="49" t="str">
        <f>IFERROR(INDEX(总课程表0!K:K,MATCH($A66,总课程表0!K:K,0)-1)&amp;CHAR(10)&amp;INDEX(总课程表0!$A:$A,MATCH($A66,总课程表0!K:K,0)-1),"")</f>
        <v>外语
九4</v>
      </c>
      <c r="L66" s="49" t="str">
        <f>IFERROR(INDEX(总课程表0!L:L,MATCH($A66,总课程表0!L:L,0)-1)&amp;CHAR(10)&amp;INDEX(总课程表0!$A:$A,MATCH($A66,总课程表0!L:L,0)-1),"")</f>
        <v/>
      </c>
      <c r="M66" s="50" t="str">
        <f>IFERROR(INDEX(总课程表0!M:M,MATCH($A66,总课程表0!M:M,0)-1)&amp;CHAR(10)&amp;INDEX(总课程表0!$A:$A,MATCH($A66,总课程表0!M:M,0)-1),"")</f>
        <v>外语
九6</v>
      </c>
      <c r="N66" s="51" t="str">
        <f>IFERROR(INDEX(总课程表0!N:N,MATCH($A66,总课程表0!N:N,0)-1)&amp;CHAR(10)&amp;INDEX(总课程表0!$A:$A,MATCH($A66,总课程表0!N:N,0)-1),"")</f>
        <v/>
      </c>
      <c r="O66" s="49" t="str">
        <f>IFERROR(INDEX(总课程表0!O:O,MATCH($A66,总课程表0!O:O,0)-1)&amp;CHAR(10)&amp;INDEX(总课程表0!$A:$A,MATCH($A66,总课程表0!O:O,0)-1),"")</f>
        <v/>
      </c>
      <c r="P66" s="49" t="str">
        <f>IFERROR(INDEX(总课程表0!P:P,MATCH($A66,总课程表0!P:P,0)-1)&amp;CHAR(10)&amp;INDEX(总课程表0!$A:$A,MATCH($A66,总课程表0!P:P,0)-1),"")</f>
        <v/>
      </c>
      <c r="Q66" s="54" t="str">
        <f>IFERROR(INDEX(总课程表0!Q:Q,MATCH($A66,总课程表0!Q:Q,0)-1)&amp;CHAR(10)&amp;INDEX(总课程表0!$A:$A,MATCH($A66,总课程表0!Q:Q,0)-1),"")</f>
        <v/>
      </c>
      <c r="R66" s="51" t="str">
        <f ca="1">IFERROR(INDEX(总课程表0!R:R,MATCH($A66,总课程表0!R:R,0)-1)&amp;CHAR(10)&amp;INDEX(总课程表0!$A:$A,MATCH($A66,总课程表0!R:R,0)-1),"")</f>
        <v>外语
九6</v>
      </c>
      <c r="S66" s="49" t="str">
        <f>IFERROR(INDEX(总课程表0!S:S,MATCH($A66,总课程表0!S:S,0)-1)&amp;CHAR(10)&amp;INDEX(总课程表0!$A:$A,MATCH($A66,总课程表0!S:S,0)-1),"")</f>
        <v/>
      </c>
      <c r="T66" s="49" t="str">
        <f>IFERROR(INDEX(总课程表0!T:T,MATCH($A66,总课程表0!T:T,0)-1)&amp;CHAR(10)&amp;INDEX(总课程表0!$A:$A,MATCH($A66,总课程表0!T:T,0)-1),"")</f>
        <v/>
      </c>
      <c r="U66" s="50" t="str">
        <f>IFERROR(INDEX(总课程表0!U:U,MATCH($A66,总课程表0!U:U,0)-1)&amp;CHAR(10)&amp;INDEX(总课程表0!$A:$A,MATCH($A66,总课程表0!U:U,0)-1),"")</f>
        <v>外语
九4</v>
      </c>
      <c r="V66" s="51" t="str">
        <f>IFERROR(INDEX(总课程表0!V:V,MATCH($A66,总课程表0!V:V,0)-1)&amp;CHAR(10)&amp;INDEX(总课程表0!$A:$A,MATCH($A66,总课程表0!V:V,0)-1),"")</f>
        <v/>
      </c>
      <c r="W66" s="49" t="str">
        <f>IFERROR(INDEX(总课程表0!W:W,MATCH($A66,总课程表0!W:W,0)-1)&amp;CHAR(10)&amp;INDEX(总课程表0!$A:$A,MATCH($A66,总课程表0!W:W,0)-1),"")</f>
        <v>班会
九6</v>
      </c>
      <c r="X66" s="49" t="str">
        <f t="array" ref="X66">IFERROR(IF(OR(A66=走班课),"选修",INDEX(总课程表0!X:X,MATCH($A66,总课程表0!X:X,0)-1)&amp;CHAR(10)&amp;INDEX(总课程表0!$A:$A,MATCH($A66,总课程表0!X:X,0)-1)),"")</f>
        <v/>
      </c>
      <c r="Y66" s="54" t="str">
        <f>IFERROR(INDEX(总课程表0!Y:Y,MATCH($A66,总课程表0!Y:Y,0)-1)&amp;CHAR(10)&amp;INDEX(总课程表0!$A:$A,MATCH($A66,总课程表0!Y:Y,0)-1),"")</f>
        <v/>
      </c>
      <c r="Z66" s="51" t="str">
        <f ca="1">IFERROR(INDEX(总课程表0!Z:Z,MATCH($A66,总课程表0!Z:Z,0)-1)&amp;CHAR(10)&amp;INDEX(总课程表0!$A:$A,MATCH($A66,总课程表0!Z:Z,0)-1),"")</f>
        <v/>
      </c>
      <c r="AA66" s="49" t="str">
        <f>IFERROR(INDEX(总课程表0!AA:AA,MATCH($A66,总课程表0!AA:AA,0)-1)&amp;CHAR(10)&amp;INDEX(总课程表0!$A:$A,MATCH($A66,总课程表0!AA:AA,0)-1),"")</f>
        <v/>
      </c>
      <c r="AB66" s="49" t="str">
        <f>IFERROR(INDEX(总课程表0!AB:AB,MATCH($A66,总课程表0!AB:AB,0)-1)&amp;CHAR(10)&amp;INDEX(总课程表0!$A:$A,MATCH($A66,总课程表0!AB:AB,0)-1),"")</f>
        <v/>
      </c>
      <c r="AC66" s="50" t="str">
        <f>IFERROR(INDEX(总课程表0!AC:AC,MATCH($A66,总课程表0!AC:AC,0)-1)&amp;CHAR(10)&amp;INDEX(总课程表0!$A:$A,MATCH($A66,总课程表0!AC:AC,0)-1),"")</f>
        <v/>
      </c>
      <c r="AD66" s="51" t="str">
        <f>IFERROR(INDEX(总课程表0!AD:AD,MATCH($A66,总课程表0!AD:AD,0)-1)&amp;CHAR(10)&amp;INDEX(总课程表0!$A:$A,MATCH($A66,总课程表0!AD:AD,0)-1),"")</f>
        <v/>
      </c>
      <c r="AE66" s="49" t="str">
        <f>IFERROR(INDEX(总课程表0!AE:AE,MATCH($A66,总课程表0!AE:AE,0)-1)&amp;CHAR(10)&amp;INDEX(总课程表0!$A:$A,MATCH($A66,总课程表0!AE:AE,0)-1),"")</f>
        <v>外语
九4</v>
      </c>
      <c r="AF66" s="49" t="str">
        <f>IFERROR(INDEX(总课程表0!AF:AF,MATCH($A66,总课程表0!AF:AF,0)-1)&amp;CHAR(10)&amp;INDEX(总课程表0!$A:$A,MATCH($A66,总课程表0!AF:AF,0)-1),"")</f>
        <v>外语
九6</v>
      </c>
      <c r="AG66" s="54" t="str">
        <f>IFERROR(INDEX(总课程表0!AG:AG,MATCH($A66,总课程表0!AG:AG,0)-1)&amp;CHAR(10)&amp;INDEX(总课程表0!$A:$A,MATCH($A66,总课程表0!AG:AG,0)-1),"")</f>
        <v/>
      </c>
      <c r="AH66" s="51" t="str">
        <f ca="1">IFERROR(INDEX(总课程表0!AH:AH,MATCH($A66,总课程表0!AH:AH,0)-1)&amp;CHAR(10)&amp;INDEX(总课程表0!$A:$A,MATCH($A66,总课程表0!AH:AH,0)-1),"")</f>
        <v/>
      </c>
      <c r="AI66" s="49" t="str">
        <f>IFERROR(INDEX(总课程表0!AI:AI,MATCH($A66,总课程表0!AI:AI,0)-1)&amp;CHAR(10)&amp;INDEX(总课程表0!$A:$A,MATCH($A66,总课程表0!AI:AI,0)-1),"")</f>
        <v/>
      </c>
      <c r="AJ66" s="49" t="str">
        <f>IFERROR(INDEX(总课程表0!AJ:AJ,MATCH($A66,总课程表0!AJ:AJ,0)-1)&amp;CHAR(10)&amp;INDEX(总课程表0!$A:$A,MATCH($A66,总课程表0!AJ:AJ,0)-1),"")</f>
        <v>外语
九4</v>
      </c>
      <c r="AK66" s="50" t="str">
        <f>IFERROR(INDEX(总课程表0!AK:AK,MATCH($A66,总课程表0!AK:AK,0)-1)&amp;CHAR(10)&amp;INDEX(总课程表0!$A:$A,MATCH($A66,总课程表0!AK:AK,0)-1),"")</f>
        <v>地校1
九6</v>
      </c>
      <c r="AL66" s="51" t="str">
        <f>IFERROR(INDEX(总课程表0!AL:AL,MATCH($A66,总课程表0!AL:AL,0)-1)&amp;CHAR(10)&amp;INDEX(总课程表0!$A:$A,MATCH($A66,总课程表0!AL:AL,0)-1),"")</f>
        <v/>
      </c>
      <c r="AM66" s="49" t="str">
        <f>IFERROR(INDEX(总课程表0!AM:AM,MATCH($A66,总课程表0!AM:AM,0)-1)&amp;CHAR(10)&amp;INDEX(总课程表0!$A:$A,MATCH($A66,总课程表0!AM:AM,0)-1),"")</f>
        <v/>
      </c>
      <c r="AN66" s="49" t="str">
        <f>IFERROR(INDEX(总课程表0!AN:AN,MATCH($A66,总课程表0!AN:AN,0)-1)&amp;CHAR(10)&amp;INDEX(总课程表0!$A:$A,MATCH($A66,总课程表0!AN:AN,0)-1),"")</f>
        <v/>
      </c>
      <c r="AO66" s="54" t="str">
        <f>IFERROR(INDEX(总课程表0!AO:AO,MATCH($A66,总课程表0!AO:AO,0)-1)&amp;CHAR(10)&amp;INDEX(总课程表0!$A:$A,MATCH($A66,总课程表0!AO:AO,0)-1),"")</f>
        <v/>
      </c>
      <c r="AR66" s="56"/>
      <c r="AS66" s="56"/>
      <c r="AT66" s="56"/>
      <c r="AU66" s="56"/>
      <c r="AV66" s="56"/>
    </row>
    <row r="67" spans="1:48" ht="22.6" customHeight="1" x14ac:dyDescent="0.15">
      <c r="A67" s="20" t="str">
        <f>教师安排!AI65</f>
        <v>史琴琴</v>
      </c>
      <c r="B67" s="48" t="str">
        <f ca="1">IFERROR(INDEX(总课程表0!B:B,MATCH($A67,总课程表0!B:B,0)-1)&amp;CHAR(10)&amp;INDEX(总课程表0!$A:$A,MATCH($A67,总课程表0!B:B,0)-1),"")</f>
        <v/>
      </c>
      <c r="C67" s="49" t="str">
        <f>IFERROR(INDEX(总课程表0!C:C,MATCH($A67,总课程表0!C:C,0)-1)&amp;CHAR(10)&amp;INDEX(总课程表0!$A:$A,MATCH($A67,总课程表0!C:C,0)-1),"")</f>
        <v/>
      </c>
      <c r="D67" s="49" t="str">
        <f>IFERROR(INDEX(总课程表0!D:D,MATCH($A67,总课程表0!D:D,0)-1)&amp;CHAR(10)&amp;INDEX(总课程表0!$A:$A,MATCH($A67,总课程表0!D:D,0)-1),"")</f>
        <v/>
      </c>
      <c r="E67" s="50" t="str">
        <f>IFERROR(INDEX(总课程表0!E:E,MATCH($A67,总课程表0!E:E,0)-1)&amp;CHAR(10)&amp;INDEX(总课程表0!$A:$A,MATCH($A67,总课程表0!E:E,0)-1),"")</f>
        <v/>
      </c>
      <c r="F67" s="51" t="str">
        <f>IFERROR(INDEX(总课程表0!F:F,MATCH($A67,总课程表0!F:F,0)-1)&amp;CHAR(10)&amp;INDEX(总课程表0!$A:$A,MATCH($A67,总课程表0!F:F,0)-1),"")</f>
        <v>历史
七3</v>
      </c>
      <c r="G67" s="49" t="str">
        <f>IFERROR(INDEX(总课程表0!G:G,MATCH($A67,总课程表0!G:G,0)-1)&amp;CHAR(10)&amp;INDEX(总课程表0!$A:$A,MATCH($A67,总课程表0!G:G,0)-1),"")</f>
        <v>历史
九7</v>
      </c>
      <c r="H67" s="49" t="str">
        <f>IFERROR(INDEX(总课程表0!H:H,MATCH($A67,总课程表0!H:H,0)-1)&amp;CHAR(10)&amp;INDEX(总课程表0!$A:$A,MATCH($A67,总课程表0!H:H,0)-1),"")</f>
        <v/>
      </c>
      <c r="I67" s="54" t="str">
        <f>IFERROR(INDEX(总课程表0!I:I,MATCH($A67,总课程表0!I:I,0)-1)&amp;CHAR(10)&amp;INDEX(总课程表0!$A:$A,MATCH($A67,总课程表0!I:I,0)-1),"")</f>
        <v/>
      </c>
      <c r="J67" s="51" t="str">
        <f ca="1">IFERROR(INDEX(总课程表0!J:J,MATCH($A67,总课程表0!J:J,0)-1)&amp;CHAR(10)&amp;INDEX(总课程表0!$A:$A,MATCH($A67,总课程表0!J:J,0)-1),"")</f>
        <v/>
      </c>
      <c r="K67" s="49" t="str">
        <f>IFERROR(INDEX(总课程表0!K:K,MATCH($A67,总课程表0!K:K,0)-1)&amp;CHAR(10)&amp;INDEX(总课程表0!$A:$A,MATCH($A67,总课程表0!K:K,0)-1),"")</f>
        <v/>
      </c>
      <c r="L67" s="49" t="str">
        <f>IFERROR(INDEX(总课程表0!L:L,MATCH($A67,总课程表0!L:L,0)-1)&amp;CHAR(10)&amp;INDEX(总课程表0!$A:$A,MATCH($A67,总课程表0!L:L,0)-1),"")</f>
        <v/>
      </c>
      <c r="M67" s="50" t="str">
        <f>IFERROR(INDEX(总课程表0!M:M,MATCH($A67,总课程表0!M:M,0)-1)&amp;CHAR(10)&amp;INDEX(总课程表0!$A:$A,MATCH($A67,总课程表0!M:M,0)-1),"")</f>
        <v/>
      </c>
      <c r="N67" s="51" t="str">
        <f>IFERROR(INDEX(总课程表0!N:N,MATCH($A67,总课程表0!N:N,0)-1)&amp;CHAR(10)&amp;INDEX(总课程表0!$A:$A,MATCH($A67,总课程表0!N:N,0)-1),"")</f>
        <v>历史
九6</v>
      </c>
      <c r="O67" s="49" t="str">
        <f>IFERROR(INDEX(总课程表0!O:O,MATCH($A67,总课程表0!O:O,0)-1)&amp;CHAR(10)&amp;INDEX(总课程表0!$A:$A,MATCH($A67,总课程表0!O:O,0)-1),"")</f>
        <v>历史
九4</v>
      </c>
      <c r="P67" s="49" t="str">
        <f>IFERROR(INDEX(总课程表0!P:P,MATCH($A67,总课程表0!P:P,0)-1)&amp;CHAR(10)&amp;INDEX(总课程表0!$A:$A,MATCH($A67,总课程表0!P:P,0)-1),"")</f>
        <v>历史
七1</v>
      </c>
      <c r="Q67" s="54" t="str">
        <f>IFERROR(INDEX(总课程表0!Q:Q,MATCH($A67,总课程表0!Q:Q,0)-1)&amp;CHAR(10)&amp;INDEX(总课程表0!$A:$A,MATCH($A67,总课程表0!Q:Q,0)-1),"")</f>
        <v/>
      </c>
      <c r="R67" s="51" t="str">
        <f ca="1">IFERROR(INDEX(总课程表0!R:R,MATCH($A67,总课程表0!R:R,0)-1)&amp;CHAR(10)&amp;INDEX(总课程表0!$A:$A,MATCH($A67,总课程表0!R:R,0)-1),"")</f>
        <v/>
      </c>
      <c r="S67" s="49" t="str">
        <f>IFERROR(INDEX(总课程表0!S:S,MATCH($A67,总课程表0!S:S,0)-1)&amp;CHAR(10)&amp;INDEX(总课程表0!$A:$A,MATCH($A67,总课程表0!S:S,0)-1),"")</f>
        <v/>
      </c>
      <c r="T67" s="49" t="str">
        <f>IFERROR(INDEX(总课程表0!T:T,MATCH($A67,总课程表0!T:T,0)-1)&amp;CHAR(10)&amp;INDEX(总课程表0!$A:$A,MATCH($A67,总课程表0!T:T,0)-1),"")</f>
        <v/>
      </c>
      <c r="U67" s="50" t="str">
        <f>IFERROR(INDEX(总课程表0!U:U,MATCH($A67,总课程表0!U:U,0)-1)&amp;CHAR(10)&amp;INDEX(总课程表0!$A:$A,MATCH($A67,总课程表0!U:U,0)-1),"")</f>
        <v/>
      </c>
      <c r="V67" s="51" t="str">
        <f>IFERROR(INDEX(总课程表0!V:V,MATCH($A67,总课程表0!V:V,0)-1)&amp;CHAR(10)&amp;INDEX(总课程表0!$A:$A,MATCH($A67,总课程表0!V:V,0)-1),"")</f>
        <v>历史
九4</v>
      </c>
      <c r="W67" s="49" t="str">
        <f>IFERROR(INDEX(总课程表0!W:W,MATCH($A67,总课程表0!W:W,0)-1)&amp;CHAR(10)&amp;INDEX(总课程表0!$A:$A,MATCH($A67,总课程表0!W:W,0)-1),"")</f>
        <v>班会
九1</v>
      </c>
      <c r="X67" s="49" t="str">
        <f t="array" ref="X67">IFERROR(IF(OR(A67=走班课),"选修",INDEX(总课程表0!X:X,MATCH($A67,总课程表0!X:X,0)-1)&amp;CHAR(10)&amp;INDEX(总课程表0!$A:$A,MATCH($A67,总课程表0!X:X,0)-1)),"")</f>
        <v/>
      </c>
      <c r="Y67" s="54" t="str">
        <f>IFERROR(INDEX(总课程表0!Y:Y,MATCH($A67,总课程表0!Y:Y,0)-1)&amp;CHAR(10)&amp;INDEX(总课程表0!$A:$A,MATCH($A67,总课程表0!Y:Y,0)-1),"")</f>
        <v>历史
九6</v>
      </c>
      <c r="Z67" s="51" t="str">
        <f ca="1">IFERROR(INDEX(总课程表0!Z:Z,MATCH($A67,总课程表0!Z:Z,0)-1)&amp;CHAR(10)&amp;INDEX(总课程表0!$A:$A,MATCH($A67,总课程表0!Z:Z,0)-1),"")</f>
        <v>历史
九1</v>
      </c>
      <c r="AA67" s="49" t="str">
        <f>IFERROR(INDEX(总课程表0!AA:AA,MATCH($A67,总课程表0!AA:AA,0)-1)&amp;CHAR(10)&amp;INDEX(总课程表0!$A:$A,MATCH($A67,总课程表0!AA:AA,0)-1),"")</f>
        <v/>
      </c>
      <c r="AB67" s="49" t="str">
        <f>IFERROR(INDEX(总课程表0!AB:AB,MATCH($A67,总课程表0!AB:AB,0)-1)&amp;CHAR(10)&amp;INDEX(总课程表0!$A:$A,MATCH($A67,总课程表0!AB:AB,0)-1),"")</f>
        <v/>
      </c>
      <c r="AC67" s="50" t="str">
        <f>IFERROR(INDEX(总课程表0!AC:AC,MATCH($A67,总课程表0!AC:AC,0)-1)&amp;CHAR(10)&amp;INDEX(总课程表0!$A:$A,MATCH($A67,总课程表0!AC:AC,0)-1),"")</f>
        <v>历史
九6</v>
      </c>
      <c r="AD67" s="51" t="str">
        <f>IFERROR(INDEX(总课程表0!AD:AD,MATCH($A67,总课程表0!AD:AD,0)-1)&amp;CHAR(10)&amp;INDEX(总课程表0!$A:$A,MATCH($A67,总课程表0!AD:AD,0)-1),"")</f>
        <v>历史
九7</v>
      </c>
      <c r="AE67" s="49" t="str">
        <f>IFERROR(INDEX(总课程表0!AE:AE,MATCH($A67,总课程表0!AE:AE,0)-1)&amp;CHAR(10)&amp;INDEX(总课程表0!$A:$A,MATCH($A67,总课程表0!AE:AE,0)-1),"")</f>
        <v/>
      </c>
      <c r="AF67" s="49" t="str">
        <f>IFERROR(INDEX(总课程表0!AF:AF,MATCH($A67,总课程表0!AF:AF,0)-1)&amp;CHAR(10)&amp;INDEX(总课程表0!$A:$A,MATCH($A67,总课程表0!AF:AF,0)-1),"")</f>
        <v>历史
七1</v>
      </c>
      <c r="AG67" s="54" t="str">
        <f>IFERROR(INDEX(总课程表0!AG:AG,MATCH($A67,总课程表0!AG:AG,0)-1)&amp;CHAR(10)&amp;INDEX(总课程表0!$A:$A,MATCH($A67,总课程表0!AG:AG,0)-1),"")</f>
        <v>历史
九7</v>
      </c>
      <c r="AH67" s="51" t="str">
        <f ca="1">IFERROR(INDEX(总课程表0!AH:AH,MATCH($A67,总课程表0!AH:AH,0)-1)&amp;CHAR(10)&amp;INDEX(总课程表0!$A:$A,MATCH($A67,总课程表0!AH:AH,0)-1),"")</f>
        <v/>
      </c>
      <c r="AI67" s="49" t="str">
        <f>IFERROR(INDEX(总课程表0!AI:AI,MATCH($A67,总课程表0!AI:AI,0)-1)&amp;CHAR(10)&amp;INDEX(总课程表0!$A:$A,MATCH($A67,总课程表0!AI:AI,0)-1),"")</f>
        <v/>
      </c>
      <c r="AJ67" s="49" t="str">
        <f>IFERROR(INDEX(总课程表0!AJ:AJ,MATCH($A67,总课程表0!AJ:AJ,0)-1)&amp;CHAR(10)&amp;INDEX(总课程表0!$A:$A,MATCH($A67,总课程表0!AJ:AJ,0)-1),"")</f>
        <v>历史
七3</v>
      </c>
      <c r="AK67" s="50" t="str">
        <f>IFERROR(INDEX(总课程表0!AK:AK,MATCH($A67,总课程表0!AK:AK,0)-1)&amp;CHAR(10)&amp;INDEX(总课程表0!$A:$A,MATCH($A67,总课程表0!AK:AK,0)-1),"")</f>
        <v>历史
九4</v>
      </c>
      <c r="AL67" s="51" t="str">
        <f>IFERROR(INDEX(总课程表0!AL:AL,MATCH($A67,总课程表0!AL:AL,0)-1)&amp;CHAR(10)&amp;INDEX(总课程表0!$A:$A,MATCH($A67,总课程表0!AL:AL,0)-1),"")</f>
        <v/>
      </c>
      <c r="AM67" s="49" t="str">
        <f>IFERROR(INDEX(总课程表0!AM:AM,MATCH($A67,总课程表0!AM:AM,0)-1)&amp;CHAR(10)&amp;INDEX(总课程表0!$A:$A,MATCH($A67,总课程表0!AM:AM,0)-1),"")</f>
        <v>历史
九1</v>
      </c>
      <c r="AN67" s="49" t="str">
        <f>IFERROR(INDEX(总课程表0!AN:AN,MATCH($A67,总课程表0!AN:AN,0)-1)&amp;CHAR(10)&amp;INDEX(总课程表0!$A:$A,MATCH($A67,总课程表0!AN:AN,0)-1),"")</f>
        <v/>
      </c>
      <c r="AO67" s="54" t="str">
        <f>IFERROR(INDEX(总课程表0!AO:AO,MATCH($A67,总课程表0!AO:AO,0)-1)&amp;CHAR(10)&amp;INDEX(总课程表0!$A:$A,MATCH($A67,总课程表0!AO:AO,0)-1),"")</f>
        <v>历史
九1</v>
      </c>
      <c r="AR67" s="56"/>
      <c r="AS67" s="56"/>
      <c r="AT67" s="56"/>
      <c r="AU67" s="56"/>
      <c r="AV67" s="56"/>
    </row>
    <row r="68" spans="1:48" ht="22.6" customHeight="1" x14ac:dyDescent="0.15">
      <c r="A68" s="20" t="str">
        <f>教师安排!AI66</f>
        <v>孙洪宇</v>
      </c>
      <c r="B68" s="48" t="str">
        <f ca="1">IFERROR(INDEX(总课程表0!B:B,MATCH($A68,总课程表0!B:B,0)-1)&amp;CHAR(10)&amp;INDEX(总课程表0!$A:$A,MATCH($A68,总课程表0!B:B,0)-1),"")</f>
        <v/>
      </c>
      <c r="C68" s="49" t="str">
        <f>IFERROR(INDEX(总课程表0!C:C,MATCH($A68,总课程表0!C:C,0)-1)&amp;CHAR(10)&amp;INDEX(总课程表0!$A:$A,MATCH($A68,总课程表0!C:C,0)-1),"")</f>
        <v/>
      </c>
      <c r="D68" s="49" t="str">
        <f>IFERROR(INDEX(总课程表0!D:D,MATCH($A68,总课程表0!D:D,0)-1)&amp;CHAR(10)&amp;INDEX(总课程表0!$A:$A,MATCH($A68,总课程表0!D:D,0)-1),"")</f>
        <v>生物
八9</v>
      </c>
      <c r="E68" s="50" t="str">
        <f>IFERROR(INDEX(总课程表0!E:E,MATCH($A68,总课程表0!E:E,0)-1)&amp;CHAR(10)&amp;INDEX(总课程表0!$A:$A,MATCH($A68,总课程表0!E:E,0)-1),"")</f>
        <v>政治
七6</v>
      </c>
      <c r="F68" s="51" t="str">
        <f>IFERROR(INDEX(总课程表0!F:F,MATCH($A68,总课程表0!F:F,0)-1)&amp;CHAR(10)&amp;INDEX(总课程表0!$A:$A,MATCH($A68,总课程表0!F:F,0)-1),"")</f>
        <v/>
      </c>
      <c r="G68" s="49" t="str">
        <f>IFERROR(INDEX(总课程表0!G:G,MATCH($A68,总课程表0!G:G,0)-1)&amp;CHAR(10)&amp;INDEX(总课程表0!$A:$A,MATCH($A68,总课程表0!G:G,0)-1),"")</f>
        <v>生物
八7</v>
      </c>
      <c r="H68" s="49" t="str">
        <f>IFERROR(INDEX(总课程表0!H:H,MATCH($A68,总课程表0!H:H,0)-1)&amp;CHAR(10)&amp;INDEX(总课程表0!$A:$A,MATCH($A68,总课程表0!H:H,0)-1),"")</f>
        <v/>
      </c>
      <c r="I68" s="54" t="str">
        <f>IFERROR(INDEX(总课程表0!I:I,MATCH($A68,总课程表0!I:I,0)-1)&amp;CHAR(10)&amp;INDEX(总课程表0!$A:$A,MATCH($A68,总课程表0!I:I,0)-1),"")</f>
        <v/>
      </c>
      <c r="J68" s="51" t="str">
        <f ca="1">IFERROR(INDEX(总课程表0!J:J,MATCH($A68,总课程表0!J:J,0)-1)&amp;CHAR(10)&amp;INDEX(总课程表0!$A:$A,MATCH($A68,总课程表0!J:J,0)-1),"")</f>
        <v/>
      </c>
      <c r="K68" s="49" t="str">
        <f>IFERROR(INDEX(总课程表0!K:K,MATCH($A68,总课程表0!K:K,0)-1)&amp;CHAR(10)&amp;INDEX(总课程表0!$A:$A,MATCH($A68,总课程表0!K:K,0)-1),"")</f>
        <v/>
      </c>
      <c r="L68" s="49" t="str">
        <f>IFERROR(INDEX(总课程表0!L:L,MATCH($A68,总课程表0!L:L,0)-1)&amp;CHAR(10)&amp;INDEX(总课程表0!$A:$A,MATCH($A68,总课程表0!L:L,0)-1),"")</f>
        <v>生物
八8</v>
      </c>
      <c r="M68" s="50" t="str">
        <f>IFERROR(INDEX(总课程表0!M:M,MATCH($A68,总课程表0!M:M,0)-1)&amp;CHAR(10)&amp;INDEX(总课程表0!$A:$A,MATCH($A68,总课程表0!M:M,0)-1),"")</f>
        <v/>
      </c>
      <c r="N68" s="51" t="str">
        <f>IFERROR(INDEX(总课程表0!N:N,MATCH($A68,总课程表0!N:N,0)-1)&amp;CHAR(10)&amp;INDEX(总课程表0!$A:$A,MATCH($A68,总课程表0!N:N,0)-1),"")</f>
        <v>政治
七10</v>
      </c>
      <c r="O68" s="49" t="str">
        <f>IFERROR(INDEX(总课程表0!O:O,MATCH($A68,总课程表0!O:O,0)-1)&amp;CHAR(10)&amp;INDEX(总课程表0!$A:$A,MATCH($A68,总课程表0!O:O,0)-1),"")</f>
        <v/>
      </c>
      <c r="P68" s="49" t="str">
        <f>IFERROR(INDEX(总课程表0!P:P,MATCH($A68,总课程表0!P:P,0)-1)&amp;CHAR(10)&amp;INDEX(总课程表0!$A:$A,MATCH($A68,总课程表0!P:P,0)-1),"")</f>
        <v>政治
七7</v>
      </c>
      <c r="Q68" s="54" t="str">
        <f>IFERROR(INDEX(总课程表0!Q:Q,MATCH($A68,总课程表0!Q:Q,0)-1)&amp;CHAR(10)&amp;INDEX(总课程表0!$A:$A,MATCH($A68,总课程表0!Q:Q,0)-1),"")</f>
        <v/>
      </c>
      <c r="R68" s="51" t="str">
        <f ca="1">IFERROR(INDEX(总课程表0!R:R,MATCH($A68,总课程表0!R:R,0)-1)&amp;CHAR(10)&amp;INDEX(总课程表0!$A:$A,MATCH($A68,总课程表0!R:R,0)-1),"")</f>
        <v/>
      </c>
      <c r="S68" s="49" t="str">
        <f>IFERROR(INDEX(总课程表0!S:S,MATCH($A68,总课程表0!S:S,0)-1)&amp;CHAR(10)&amp;INDEX(总课程表0!$A:$A,MATCH($A68,总课程表0!S:S,0)-1),"")</f>
        <v/>
      </c>
      <c r="T68" s="49" t="str">
        <f>IFERROR(INDEX(总课程表0!T:T,MATCH($A68,总课程表0!T:T,0)-1)&amp;CHAR(10)&amp;INDEX(总课程表0!$A:$A,MATCH($A68,总课程表0!T:T,0)-1),"")</f>
        <v/>
      </c>
      <c r="U68" s="50" t="str">
        <f>IFERROR(INDEX(总课程表0!U:U,MATCH($A68,总课程表0!U:U,0)-1)&amp;CHAR(10)&amp;INDEX(总课程表0!$A:$A,MATCH($A68,总课程表0!U:U,0)-1),"")</f>
        <v/>
      </c>
      <c r="V68" s="51" t="str">
        <f>IFERROR(INDEX(总课程表0!V:V,MATCH($A68,总课程表0!V:V,0)-1)&amp;CHAR(10)&amp;INDEX(总课程表0!$A:$A,MATCH($A68,总课程表0!V:V,0)-1),"")</f>
        <v/>
      </c>
      <c r="W68" s="49" t="str">
        <f>IFERROR(INDEX(总课程表0!W:W,MATCH($A68,总课程表0!W:W,0)-1)&amp;CHAR(10)&amp;INDEX(总课程表0!$A:$A,MATCH($A68,总课程表0!W:W,0)-1),"")</f>
        <v>班会
七10</v>
      </c>
      <c r="X68" s="49" t="str">
        <f t="array" ref="X68">IFERROR(IF(OR(A68=走班课),"选修",INDEX(总课程表0!X:X,MATCH($A68,总课程表0!X:X,0)-1)&amp;CHAR(10)&amp;INDEX(总课程表0!$A:$A,MATCH($A68,总课程表0!X:X,0)-1)),"")</f>
        <v>选修</v>
      </c>
      <c r="Y68" s="54" t="str">
        <f>IFERROR(INDEX(总课程表0!Y:Y,MATCH($A68,总课程表0!Y:Y,0)-1)&amp;CHAR(10)&amp;INDEX(总课程表0!$A:$A,MATCH($A68,总课程表0!Y:Y,0)-1),"")</f>
        <v/>
      </c>
      <c r="Z68" s="51" t="str">
        <f ca="1">IFERROR(INDEX(总课程表0!Z:Z,MATCH($A68,总课程表0!Z:Z,0)-1)&amp;CHAR(10)&amp;INDEX(总课程表0!$A:$A,MATCH($A68,总课程表0!Z:Z,0)-1),"")</f>
        <v/>
      </c>
      <c r="AA68" s="49" t="str">
        <f>IFERROR(INDEX(总课程表0!AA:AA,MATCH($A68,总课程表0!AA:AA,0)-1)&amp;CHAR(10)&amp;INDEX(总课程表0!$A:$A,MATCH($A68,总课程表0!AA:AA,0)-1),"")</f>
        <v/>
      </c>
      <c r="AB68" s="49" t="str">
        <f>IFERROR(INDEX(总课程表0!AB:AB,MATCH($A68,总课程表0!AB:AB,0)-1)&amp;CHAR(10)&amp;INDEX(总课程表0!$A:$A,MATCH($A68,总课程表0!AB:AB,0)-1),"")</f>
        <v>生物
八8</v>
      </c>
      <c r="AC68" s="50" t="str">
        <f>IFERROR(INDEX(总课程表0!AC:AC,MATCH($A68,总课程表0!AC:AC,0)-1)&amp;CHAR(10)&amp;INDEX(总课程表0!$A:$A,MATCH($A68,总课程表0!AC:AC,0)-1),"")</f>
        <v>生物
八9</v>
      </c>
      <c r="AD68" s="51" t="str">
        <f>IFERROR(INDEX(总课程表0!AD:AD,MATCH($A68,总课程表0!AD:AD,0)-1)&amp;CHAR(10)&amp;INDEX(总课程表0!$A:$A,MATCH($A68,总课程表0!AD:AD,0)-1),"")</f>
        <v>政治
七10</v>
      </c>
      <c r="AE68" s="49" t="str">
        <f>IFERROR(INDEX(总课程表0!AE:AE,MATCH($A68,总课程表0!AE:AE,0)-1)&amp;CHAR(10)&amp;INDEX(总课程表0!$A:$A,MATCH($A68,总课程表0!AE:AE,0)-1),"")</f>
        <v>政治
七6</v>
      </c>
      <c r="AF68" s="49" t="str">
        <f>IFERROR(INDEX(总课程表0!AF:AF,MATCH($A68,总课程表0!AF:AF,0)-1)&amp;CHAR(10)&amp;INDEX(总课程表0!$A:$A,MATCH($A68,总课程表0!AF:AF,0)-1),"")</f>
        <v/>
      </c>
      <c r="AG68" s="54" t="str">
        <f>IFERROR(INDEX(总课程表0!AG:AG,MATCH($A68,总课程表0!AG:AG,0)-1)&amp;CHAR(10)&amp;INDEX(总课程表0!$A:$A,MATCH($A68,总课程表0!AG:AG,0)-1),"")</f>
        <v/>
      </c>
      <c r="AH68" s="51" t="str">
        <f ca="1">IFERROR(INDEX(总课程表0!AH:AH,MATCH($A68,总课程表0!AH:AH,0)-1)&amp;CHAR(10)&amp;INDEX(总课程表0!$A:$A,MATCH($A68,总课程表0!AH:AH,0)-1),"")</f>
        <v/>
      </c>
      <c r="AI68" s="49" t="str">
        <f>IFERROR(INDEX(总课程表0!AI:AI,MATCH($A68,总课程表0!AI:AI,0)-1)&amp;CHAR(10)&amp;INDEX(总课程表0!$A:$A,MATCH($A68,总课程表0!AI:AI,0)-1),"")</f>
        <v/>
      </c>
      <c r="AJ68" s="49" t="str">
        <f>IFERROR(INDEX(总课程表0!AJ:AJ,MATCH($A68,总课程表0!AJ:AJ,0)-1)&amp;CHAR(10)&amp;INDEX(总课程表0!$A:$A,MATCH($A68,总课程表0!AJ:AJ,0)-1),"")</f>
        <v/>
      </c>
      <c r="AK68" s="50" t="str">
        <f>IFERROR(INDEX(总课程表0!AK:AK,MATCH($A68,总课程表0!AK:AK,0)-1)&amp;CHAR(10)&amp;INDEX(总课程表0!$A:$A,MATCH($A68,总课程表0!AK:AK,0)-1),"")</f>
        <v/>
      </c>
      <c r="AL68" s="51" t="str">
        <f>IFERROR(INDEX(总课程表0!AL:AL,MATCH($A68,总课程表0!AL:AL,0)-1)&amp;CHAR(10)&amp;INDEX(总课程表0!$A:$A,MATCH($A68,总课程表0!AL:AL,0)-1),"")</f>
        <v>生物
八7</v>
      </c>
      <c r="AM68" s="49" t="str">
        <f>IFERROR(INDEX(总课程表0!AM:AM,MATCH($A68,总课程表0!AM:AM,0)-1)&amp;CHAR(10)&amp;INDEX(总课程表0!$A:$A,MATCH($A68,总课程表0!AM:AM,0)-1),"")</f>
        <v>政治
七7</v>
      </c>
      <c r="AN68" s="49" t="str">
        <f>IFERROR(INDEX(总课程表0!AN:AN,MATCH($A68,总课程表0!AN:AN,0)-1)&amp;CHAR(10)&amp;INDEX(总课程表0!$A:$A,MATCH($A68,总课程表0!AN:AN,0)-1),"")</f>
        <v/>
      </c>
      <c r="AO68" s="54" t="str">
        <f>IFERROR(INDEX(总课程表0!AO:AO,MATCH($A68,总课程表0!AO:AO,0)-1)&amp;CHAR(10)&amp;INDEX(总课程表0!$A:$A,MATCH($A68,总课程表0!AO:AO,0)-1),"")</f>
        <v/>
      </c>
      <c r="AR68" s="56"/>
      <c r="AS68" s="56"/>
      <c r="AT68" s="56"/>
      <c r="AU68" s="56"/>
      <c r="AV68" s="56"/>
    </row>
    <row r="69" spans="1:48" ht="22.6" customHeight="1" x14ac:dyDescent="0.15">
      <c r="A69" s="20" t="str">
        <f>教师安排!AI67</f>
        <v>孙明</v>
      </c>
      <c r="B69" s="48" t="str">
        <f ca="1">IFERROR(INDEX(总课程表0!B:B,MATCH($A69,总课程表0!B:B,0)-1)&amp;CHAR(10)&amp;INDEX(总课程表0!$A:$A,MATCH($A69,总课程表0!B:B,0)-1),"")</f>
        <v/>
      </c>
      <c r="C69" s="49" t="str">
        <f>IFERROR(INDEX(总课程表0!C:C,MATCH($A69,总课程表0!C:C,0)-1)&amp;CHAR(10)&amp;INDEX(总课程表0!$A:$A,MATCH($A69,总课程表0!C:C,0)-1),"")</f>
        <v/>
      </c>
      <c r="D69" s="49" t="str">
        <f>IFERROR(INDEX(总课程表0!D:D,MATCH($A69,总课程表0!D:D,0)-1)&amp;CHAR(10)&amp;INDEX(总课程表0!$A:$A,MATCH($A69,总课程表0!D:D,0)-1),"")</f>
        <v>数学
九8</v>
      </c>
      <c r="E69" s="50" t="str">
        <f>IFERROR(INDEX(总课程表0!E:E,MATCH($A69,总课程表0!E:E,0)-1)&amp;CHAR(10)&amp;INDEX(总课程表0!$A:$A,MATCH($A69,总课程表0!E:E,0)-1),"")</f>
        <v/>
      </c>
      <c r="F69" s="51" t="str">
        <f>IFERROR(INDEX(总课程表0!F:F,MATCH($A69,总课程表0!F:F,0)-1)&amp;CHAR(10)&amp;INDEX(总课程表0!$A:$A,MATCH($A69,总课程表0!F:F,0)-1),"")</f>
        <v/>
      </c>
      <c r="G69" s="49" t="str">
        <f>IFERROR(INDEX(总课程表0!G:G,MATCH($A69,总课程表0!G:G,0)-1)&amp;CHAR(10)&amp;INDEX(总课程表0!$A:$A,MATCH($A69,总课程表0!G:G,0)-1),"")</f>
        <v/>
      </c>
      <c r="H69" s="49" t="str">
        <f>IFERROR(INDEX(总课程表0!H:H,MATCH($A69,总课程表0!H:H,0)-1)&amp;CHAR(10)&amp;INDEX(总课程表0!$A:$A,MATCH($A69,总课程表0!H:H,0)-1),"")</f>
        <v/>
      </c>
      <c r="I69" s="54" t="str">
        <f>IFERROR(INDEX(总课程表0!I:I,MATCH($A69,总课程表0!I:I,0)-1)&amp;CHAR(10)&amp;INDEX(总课程表0!$A:$A,MATCH($A69,总课程表0!I:I,0)-1),"")</f>
        <v/>
      </c>
      <c r="J69" s="51" t="str">
        <f ca="1">IFERROR(INDEX(总课程表0!J:J,MATCH($A69,总课程表0!J:J,0)-1)&amp;CHAR(10)&amp;INDEX(总课程表0!$A:$A,MATCH($A69,总课程表0!J:J,0)-1),"")</f>
        <v>数学
九8</v>
      </c>
      <c r="K69" s="49" t="str">
        <f>IFERROR(INDEX(总课程表0!K:K,MATCH($A69,总课程表0!K:K,0)-1)&amp;CHAR(10)&amp;INDEX(总课程表0!$A:$A,MATCH($A69,总课程表0!K:K,0)-1),"")</f>
        <v/>
      </c>
      <c r="L69" s="49" t="str">
        <f>IFERROR(INDEX(总课程表0!L:L,MATCH($A69,总课程表0!L:L,0)-1)&amp;CHAR(10)&amp;INDEX(总课程表0!$A:$A,MATCH($A69,总课程表0!L:L,0)-1),"")</f>
        <v/>
      </c>
      <c r="M69" s="50" t="str">
        <f>IFERROR(INDEX(总课程表0!M:M,MATCH($A69,总课程表0!M:M,0)-1)&amp;CHAR(10)&amp;INDEX(总课程表0!$A:$A,MATCH($A69,总课程表0!M:M,0)-1),"")</f>
        <v/>
      </c>
      <c r="N69" s="51" t="str">
        <f>IFERROR(INDEX(总课程表0!N:N,MATCH($A69,总课程表0!N:N,0)-1)&amp;CHAR(10)&amp;INDEX(总课程表0!$A:$A,MATCH($A69,总课程表0!N:N,0)-1),"")</f>
        <v/>
      </c>
      <c r="O69" s="49" t="str">
        <f>IFERROR(INDEX(总课程表0!O:O,MATCH($A69,总课程表0!O:O,0)-1)&amp;CHAR(10)&amp;INDEX(总课程表0!$A:$A,MATCH($A69,总课程表0!O:O,0)-1),"")</f>
        <v/>
      </c>
      <c r="P69" s="49" t="str">
        <f>IFERROR(INDEX(总课程表0!P:P,MATCH($A69,总课程表0!P:P,0)-1)&amp;CHAR(10)&amp;INDEX(总课程表0!$A:$A,MATCH($A69,总课程表0!P:P,0)-1),"")</f>
        <v/>
      </c>
      <c r="Q69" s="54" t="str">
        <f>IFERROR(INDEX(总课程表0!Q:Q,MATCH($A69,总课程表0!Q:Q,0)-1)&amp;CHAR(10)&amp;INDEX(总课程表0!$A:$A,MATCH($A69,总课程表0!Q:Q,0)-1),"")</f>
        <v/>
      </c>
      <c r="R69" s="51" t="str">
        <f ca="1">IFERROR(INDEX(总课程表0!R:R,MATCH($A69,总课程表0!R:R,0)-1)&amp;CHAR(10)&amp;INDEX(总课程表0!$A:$A,MATCH($A69,总课程表0!R:R,0)-1),"")</f>
        <v>数学
九8</v>
      </c>
      <c r="S69" s="49" t="str">
        <f>IFERROR(INDEX(总课程表0!S:S,MATCH($A69,总课程表0!S:S,0)-1)&amp;CHAR(10)&amp;INDEX(总课程表0!$A:$A,MATCH($A69,总课程表0!S:S,0)-1),"")</f>
        <v/>
      </c>
      <c r="T69" s="49" t="str">
        <f>IFERROR(INDEX(总课程表0!T:T,MATCH($A69,总课程表0!T:T,0)-1)&amp;CHAR(10)&amp;INDEX(总课程表0!$A:$A,MATCH($A69,总课程表0!T:T,0)-1),"")</f>
        <v/>
      </c>
      <c r="U69" s="50" t="str">
        <f>IFERROR(INDEX(总课程表0!U:U,MATCH($A69,总课程表0!U:U,0)-1)&amp;CHAR(10)&amp;INDEX(总课程表0!$A:$A,MATCH($A69,总课程表0!U:U,0)-1),"")</f>
        <v/>
      </c>
      <c r="V69" s="51" t="str">
        <f>IFERROR(INDEX(总课程表0!V:V,MATCH($A69,总课程表0!V:V,0)-1)&amp;CHAR(10)&amp;INDEX(总课程表0!$A:$A,MATCH($A69,总课程表0!V:V,0)-1),"")</f>
        <v/>
      </c>
      <c r="W69" s="49" t="str">
        <f>IFERROR(INDEX(总课程表0!W:W,MATCH($A69,总课程表0!W:W,0)-1)&amp;CHAR(10)&amp;INDEX(总课程表0!$A:$A,MATCH($A69,总课程表0!W:W,0)-1),"")</f>
        <v>班会
九8</v>
      </c>
      <c r="X69" s="49" t="str">
        <f t="array" ref="X69">IFERROR(IF(OR(A69=走班课),"选修",INDEX(总课程表0!X:X,MATCH($A69,总课程表0!X:X,0)-1)&amp;CHAR(10)&amp;INDEX(总课程表0!$A:$A,MATCH($A69,总课程表0!X:X,0)-1)),"")</f>
        <v/>
      </c>
      <c r="Y69" s="54" t="str">
        <f>IFERROR(INDEX(总课程表0!Y:Y,MATCH($A69,总课程表0!Y:Y,0)-1)&amp;CHAR(10)&amp;INDEX(总课程表0!$A:$A,MATCH($A69,总课程表0!Y:Y,0)-1),"")</f>
        <v/>
      </c>
      <c r="Z69" s="51" t="str">
        <f ca="1">IFERROR(INDEX(总课程表0!Z:Z,MATCH($A69,总课程表0!Z:Z,0)-1)&amp;CHAR(10)&amp;INDEX(总课程表0!$A:$A,MATCH($A69,总课程表0!Z:Z,0)-1),"")</f>
        <v/>
      </c>
      <c r="AA69" s="49" t="str">
        <f>IFERROR(INDEX(总课程表0!AA:AA,MATCH($A69,总课程表0!AA:AA,0)-1)&amp;CHAR(10)&amp;INDEX(总课程表0!$A:$A,MATCH($A69,总课程表0!AA:AA,0)-1),"")</f>
        <v>数学
九8</v>
      </c>
      <c r="AB69" s="49" t="str">
        <f>IFERROR(INDEX(总课程表0!AB:AB,MATCH($A69,总课程表0!AB:AB,0)-1)&amp;CHAR(10)&amp;INDEX(总课程表0!$A:$A,MATCH($A69,总课程表0!AB:AB,0)-1),"")</f>
        <v/>
      </c>
      <c r="AC69" s="50" t="str">
        <f>IFERROR(INDEX(总课程表0!AC:AC,MATCH($A69,总课程表0!AC:AC,0)-1)&amp;CHAR(10)&amp;INDEX(总课程表0!$A:$A,MATCH($A69,总课程表0!AC:AC,0)-1),"")</f>
        <v/>
      </c>
      <c r="AD69" s="51" t="str">
        <f>IFERROR(INDEX(总课程表0!AD:AD,MATCH($A69,总课程表0!AD:AD,0)-1)&amp;CHAR(10)&amp;INDEX(总课程表0!$A:$A,MATCH($A69,总课程表0!AD:AD,0)-1),"")</f>
        <v/>
      </c>
      <c r="AE69" s="49" t="str">
        <f>IFERROR(INDEX(总课程表0!AE:AE,MATCH($A69,总课程表0!AE:AE,0)-1)&amp;CHAR(10)&amp;INDEX(总课程表0!$A:$A,MATCH($A69,总课程表0!AE:AE,0)-1),"")</f>
        <v/>
      </c>
      <c r="AF69" s="49" t="str">
        <f>IFERROR(INDEX(总课程表0!AF:AF,MATCH($A69,总课程表0!AF:AF,0)-1)&amp;CHAR(10)&amp;INDEX(总课程表0!$A:$A,MATCH($A69,总课程表0!AF:AF,0)-1),"")</f>
        <v/>
      </c>
      <c r="AG69" s="54" t="str">
        <f>IFERROR(INDEX(总课程表0!AG:AG,MATCH($A69,总课程表0!AG:AG,0)-1)&amp;CHAR(10)&amp;INDEX(总课程表0!$A:$A,MATCH($A69,总课程表0!AG:AG,0)-1),"")</f>
        <v/>
      </c>
      <c r="AH69" s="51" t="str">
        <f ca="1">IFERROR(INDEX(总课程表0!AH:AH,MATCH($A69,总课程表0!AH:AH,0)-1)&amp;CHAR(10)&amp;INDEX(总课程表0!$A:$A,MATCH($A69,总课程表0!AH:AH,0)-1),"")</f>
        <v>数学
九8</v>
      </c>
      <c r="AI69" s="49" t="str">
        <f>IFERROR(INDEX(总课程表0!AI:AI,MATCH($A69,总课程表0!AI:AI,0)-1)&amp;CHAR(10)&amp;INDEX(总课程表0!$A:$A,MATCH($A69,总课程表0!AI:AI,0)-1),"")</f>
        <v/>
      </c>
      <c r="AJ69" s="49" t="str">
        <f>IFERROR(INDEX(总课程表0!AJ:AJ,MATCH($A69,总课程表0!AJ:AJ,0)-1)&amp;CHAR(10)&amp;INDEX(总课程表0!$A:$A,MATCH($A69,总课程表0!AJ:AJ,0)-1),"")</f>
        <v/>
      </c>
      <c r="AK69" s="50" t="str">
        <f>IFERROR(INDEX(总课程表0!AK:AK,MATCH($A69,总课程表0!AK:AK,0)-1)&amp;CHAR(10)&amp;INDEX(总课程表0!$A:$A,MATCH($A69,总课程表0!AK:AK,0)-1),"")</f>
        <v/>
      </c>
      <c r="AL69" s="51" t="str">
        <f>IFERROR(INDEX(总课程表0!AL:AL,MATCH($A69,总课程表0!AL:AL,0)-1)&amp;CHAR(10)&amp;INDEX(总课程表0!$A:$A,MATCH($A69,总课程表0!AL:AL,0)-1),"")</f>
        <v/>
      </c>
      <c r="AM69" s="49" t="str">
        <f>IFERROR(INDEX(总课程表0!AM:AM,MATCH($A69,总课程表0!AM:AM,0)-1)&amp;CHAR(10)&amp;INDEX(总课程表0!$A:$A,MATCH($A69,总课程表0!AM:AM,0)-1),"")</f>
        <v/>
      </c>
      <c r="AN69" s="49" t="str">
        <f>IFERROR(INDEX(总课程表0!AN:AN,MATCH($A69,总课程表0!AN:AN,0)-1)&amp;CHAR(10)&amp;INDEX(总课程表0!$A:$A,MATCH($A69,总课程表0!AN:AN,0)-1),"")</f>
        <v/>
      </c>
      <c r="AO69" s="54" t="str">
        <f>IFERROR(INDEX(总课程表0!AO:AO,MATCH($A69,总课程表0!AO:AO,0)-1)&amp;CHAR(10)&amp;INDEX(总课程表0!$A:$A,MATCH($A69,总课程表0!AO:AO,0)-1),"")</f>
        <v/>
      </c>
      <c r="AR69" s="56"/>
      <c r="AS69" s="56"/>
      <c r="AT69" s="56"/>
      <c r="AU69" s="56"/>
      <c r="AV69" s="56"/>
    </row>
    <row r="70" spans="1:48" ht="22.6" customHeight="1" x14ac:dyDescent="0.15">
      <c r="A70" s="20" t="str">
        <f>教师安排!AI68</f>
        <v>孙亚燕</v>
      </c>
      <c r="B70" s="48" t="str">
        <f ca="1">IFERROR(INDEX(总课程表0!B:B,MATCH($A70,总课程表0!B:B,0)-1)&amp;CHAR(10)&amp;INDEX(总课程表0!$A:$A,MATCH($A70,总课程表0!B:B,0)-1),"")</f>
        <v/>
      </c>
      <c r="C70" s="49" t="str">
        <f>IFERROR(INDEX(总课程表0!C:C,MATCH($A70,总课程表0!C:C,0)-1)&amp;CHAR(10)&amp;INDEX(总课程表0!$A:$A,MATCH($A70,总课程表0!C:C,0)-1),"")</f>
        <v>数学
九5</v>
      </c>
      <c r="D70" s="49" t="str">
        <f>IFERROR(INDEX(总课程表0!D:D,MATCH($A70,总课程表0!D:D,0)-1)&amp;CHAR(10)&amp;INDEX(总课程表0!$A:$A,MATCH($A70,总课程表0!D:D,0)-1),"")</f>
        <v/>
      </c>
      <c r="E70" s="50" t="str">
        <f>IFERROR(INDEX(总课程表0!E:E,MATCH($A70,总课程表0!E:E,0)-1)&amp;CHAR(10)&amp;INDEX(总课程表0!$A:$A,MATCH($A70,总课程表0!E:E,0)-1),"")</f>
        <v>数学
九4</v>
      </c>
      <c r="F70" s="51" t="str">
        <f>IFERROR(INDEX(总课程表0!F:F,MATCH($A70,总课程表0!F:F,0)-1)&amp;CHAR(10)&amp;INDEX(总课程表0!$A:$A,MATCH($A70,总课程表0!F:F,0)-1),"")</f>
        <v/>
      </c>
      <c r="G70" s="49" t="str">
        <f>IFERROR(INDEX(总课程表0!G:G,MATCH($A70,总课程表0!G:G,0)-1)&amp;CHAR(10)&amp;INDEX(总课程表0!$A:$A,MATCH($A70,总课程表0!G:G,0)-1),"")</f>
        <v/>
      </c>
      <c r="H70" s="49" t="str">
        <f>IFERROR(INDEX(总课程表0!H:H,MATCH($A70,总课程表0!H:H,0)-1)&amp;CHAR(10)&amp;INDEX(总课程表0!$A:$A,MATCH($A70,总课程表0!H:H,0)-1),"")</f>
        <v/>
      </c>
      <c r="I70" s="54" t="str">
        <f>IFERROR(INDEX(总课程表0!I:I,MATCH($A70,总课程表0!I:I,0)-1)&amp;CHAR(10)&amp;INDEX(总课程表0!$A:$A,MATCH($A70,总课程表0!I:I,0)-1),"")</f>
        <v/>
      </c>
      <c r="J70" s="51" t="str">
        <f ca="1">IFERROR(INDEX(总课程表0!J:J,MATCH($A70,总课程表0!J:J,0)-1)&amp;CHAR(10)&amp;INDEX(总课程表0!$A:$A,MATCH($A70,总课程表0!J:J,0)-1),"")</f>
        <v/>
      </c>
      <c r="K70" s="49" t="str">
        <f>IFERROR(INDEX(总课程表0!K:K,MATCH($A70,总课程表0!K:K,0)-1)&amp;CHAR(10)&amp;INDEX(总课程表0!$A:$A,MATCH($A70,总课程表0!K:K,0)-1),"")</f>
        <v>数学
九5</v>
      </c>
      <c r="L70" s="49" t="str">
        <f>IFERROR(INDEX(总课程表0!L:L,MATCH($A70,总课程表0!L:L,0)-1)&amp;CHAR(10)&amp;INDEX(总课程表0!$A:$A,MATCH($A70,总课程表0!L:L,0)-1),"")</f>
        <v>数学
九4</v>
      </c>
      <c r="M70" s="50" t="str">
        <f>IFERROR(INDEX(总课程表0!M:M,MATCH($A70,总课程表0!M:M,0)-1)&amp;CHAR(10)&amp;INDEX(总课程表0!$A:$A,MATCH($A70,总课程表0!M:M,0)-1),"")</f>
        <v/>
      </c>
      <c r="N70" s="51" t="str">
        <f>IFERROR(INDEX(总课程表0!N:N,MATCH($A70,总课程表0!N:N,0)-1)&amp;CHAR(10)&amp;INDEX(总课程表0!$A:$A,MATCH($A70,总课程表0!N:N,0)-1),"")</f>
        <v/>
      </c>
      <c r="O70" s="49" t="str">
        <f>IFERROR(INDEX(总课程表0!O:O,MATCH($A70,总课程表0!O:O,0)-1)&amp;CHAR(10)&amp;INDEX(总课程表0!$A:$A,MATCH($A70,总课程表0!O:O,0)-1),"")</f>
        <v/>
      </c>
      <c r="P70" s="49" t="str">
        <f>IFERROR(INDEX(总课程表0!P:P,MATCH($A70,总课程表0!P:P,0)-1)&amp;CHAR(10)&amp;INDEX(总课程表0!$A:$A,MATCH($A70,总课程表0!P:P,0)-1),"")</f>
        <v/>
      </c>
      <c r="Q70" s="54" t="str">
        <f>IFERROR(INDEX(总课程表0!Q:Q,MATCH($A70,总课程表0!Q:Q,0)-1)&amp;CHAR(10)&amp;INDEX(总课程表0!$A:$A,MATCH($A70,总课程表0!Q:Q,0)-1),"")</f>
        <v/>
      </c>
      <c r="R70" s="51" t="str">
        <f ca="1">IFERROR(INDEX(总课程表0!R:R,MATCH($A70,总课程表0!R:R,0)-1)&amp;CHAR(10)&amp;INDEX(总课程表0!$A:$A,MATCH($A70,总课程表0!R:R,0)-1),"")</f>
        <v>数学
九5</v>
      </c>
      <c r="S70" s="49" t="str">
        <f>IFERROR(INDEX(总课程表0!S:S,MATCH($A70,总课程表0!S:S,0)-1)&amp;CHAR(10)&amp;INDEX(总课程表0!$A:$A,MATCH($A70,总课程表0!S:S,0)-1),"")</f>
        <v>数学
九4</v>
      </c>
      <c r="T70" s="49" t="str">
        <f>IFERROR(INDEX(总课程表0!T:T,MATCH($A70,总课程表0!T:T,0)-1)&amp;CHAR(10)&amp;INDEX(总课程表0!$A:$A,MATCH($A70,总课程表0!T:T,0)-1),"")</f>
        <v/>
      </c>
      <c r="U70" s="50" t="str">
        <f>IFERROR(INDEX(总课程表0!U:U,MATCH($A70,总课程表0!U:U,0)-1)&amp;CHAR(10)&amp;INDEX(总课程表0!$A:$A,MATCH($A70,总课程表0!U:U,0)-1),"")</f>
        <v/>
      </c>
      <c r="V70" s="51" t="str">
        <f>IFERROR(INDEX(总课程表0!V:V,MATCH($A70,总课程表0!V:V,0)-1)&amp;CHAR(10)&amp;INDEX(总课程表0!$A:$A,MATCH($A70,总课程表0!V:V,0)-1),"")</f>
        <v/>
      </c>
      <c r="W70" s="49" t="str">
        <f>IFERROR(INDEX(总课程表0!W:W,MATCH($A70,总课程表0!W:W,0)-1)&amp;CHAR(10)&amp;INDEX(总课程表0!$A:$A,MATCH($A70,总课程表0!W:W,0)-1),"")</f>
        <v>班会
九5</v>
      </c>
      <c r="X70" s="49" t="str">
        <f t="array" ref="X70">IFERROR(IF(OR(A70=走班课),"选修",INDEX(总课程表0!X:X,MATCH($A70,总课程表0!X:X,0)-1)&amp;CHAR(10)&amp;INDEX(总课程表0!$A:$A,MATCH($A70,总课程表0!X:X,0)-1)),"")</f>
        <v/>
      </c>
      <c r="Y70" s="54" t="str">
        <f>IFERROR(INDEX(总课程表0!Y:Y,MATCH($A70,总课程表0!Y:Y,0)-1)&amp;CHAR(10)&amp;INDEX(总课程表0!$A:$A,MATCH($A70,总课程表0!Y:Y,0)-1),"")</f>
        <v/>
      </c>
      <c r="Z70" s="51" t="str">
        <f ca="1">IFERROR(INDEX(总课程表0!Z:Z,MATCH($A70,总课程表0!Z:Z,0)-1)&amp;CHAR(10)&amp;INDEX(总课程表0!$A:$A,MATCH($A70,总课程表0!Z:Z,0)-1),"")</f>
        <v>数学
九4</v>
      </c>
      <c r="AA70" s="49" t="str">
        <f>IFERROR(INDEX(总课程表0!AA:AA,MATCH($A70,总课程表0!AA:AA,0)-1)&amp;CHAR(10)&amp;INDEX(总课程表0!$A:$A,MATCH($A70,总课程表0!AA:AA,0)-1),"")</f>
        <v/>
      </c>
      <c r="AB70" s="49" t="str">
        <f>IFERROR(INDEX(总课程表0!AB:AB,MATCH($A70,总课程表0!AB:AB,0)-1)&amp;CHAR(10)&amp;INDEX(总课程表0!$A:$A,MATCH($A70,总课程表0!AB:AB,0)-1),"")</f>
        <v/>
      </c>
      <c r="AC70" s="50" t="str">
        <f>IFERROR(INDEX(总课程表0!AC:AC,MATCH($A70,总课程表0!AC:AC,0)-1)&amp;CHAR(10)&amp;INDEX(总课程表0!$A:$A,MATCH($A70,总课程表0!AC:AC,0)-1),"")</f>
        <v>数学
九5</v>
      </c>
      <c r="AD70" s="51" t="str">
        <f>IFERROR(INDEX(总课程表0!AD:AD,MATCH($A70,总课程表0!AD:AD,0)-1)&amp;CHAR(10)&amp;INDEX(总课程表0!$A:$A,MATCH($A70,总课程表0!AD:AD,0)-1),"")</f>
        <v/>
      </c>
      <c r="AE70" s="49" t="str">
        <f>IFERROR(INDEX(总课程表0!AE:AE,MATCH($A70,总课程表0!AE:AE,0)-1)&amp;CHAR(10)&amp;INDEX(总课程表0!$A:$A,MATCH($A70,总课程表0!AE:AE,0)-1),"")</f>
        <v/>
      </c>
      <c r="AF70" s="49" t="str">
        <f>IFERROR(INDEX(总课程表0!AF:AF,MATCH($A70,总课程表0!AF:AF,0)-1)&amp;CHAR(10)&amp;INDEX(总课程表0!$A:$A,MATCH($A70,总课程表0!AF:AF,0)-1),"")</f>
        <v/>
      </c>
      <c r="AG70" s="54" t="str">
        <f>IFERROR(INDEX(总课程表0!AG:AG,MATCH($A70,总课程表0!AG:AG,0)-1)&amp;CHAR(10)&amp;INDEX(总课程表0!$A:$A,MATCH($A70,总课程表0!AG:AG,0)-1),"")</f>
        <v/>
      </c>
      <c r="AH70" s="51" t="str">
        <f ca="1">IFERROR(INDEX(总课程表0!AH:AH,MATCH($A70,总课程表0!AH:AH,0)-1)&amp;CHAR(10)&amp;INDEX(总课程表0!$A:$A,MATCH($A70,总课程表0!AH:AH,0)-1),"")</f>
        <v>数学
九4</v>
      </c>
      <c r="AI70" s="49" t="str">
        <f>IFERROR(INDEX(总课程表0!AI:AI,MATCH($A70,总课程表0!AI:AI,0)-1)&amp;CHAR(10)&amp;INDEX(总课程表0!$A:$A,MATCH($A70,总课程表0!AI:AI,0)-1),"")</f>
        <v>数学
九5</v>
      </c>
      <c r="AJ70" s="49" t="str">
        <f>IFERROR(INDEX(总课程表0!AJ:AJ,MATCH($A70,总课程表0!AJ:AJ,0)-1)&amp;CHAR(10)&amp;INDEX(总课程表0!$A:$A,MATCH($A70,总课程表0!AJ:AJ,0)-1),"")</f>
        <v/>
      </c>
      <c r="AK70" s="50" t="str">
        <f>IFERROR(INDEX(总课程表0!AK:AK,MATCH($A70,总课程表0!AK:AK,0)-1)&amp;CHAR(10)&amp;INDEX(总课程表0!$A:$A,MATCH($A70,总课程表0!AK:AK,0)-1),"")</f>
        <v/>
      </c>
      <c r="AL70" s="51" t="str">
        <f>IFERROR(INDEX(总课程表0!AL:AL,MATCH($A70,总课程表0!AL:AL,0)-1)&amp;CHAR(10)&amp;INDEX(总课程表0!$A:$A,MATCH($A70,总课程表0!AL:AL,0)-1),"")</f>
        <v/>
      </c>
      <c r="AM70" s="49" t="str">
        <f>IFERROR(INDEX(总课程表0!AM:AM,MATCH($A70,总课程表0!AM:AM,0)-1)&amp;CHAR(10)&amp;INDEX(总课程表0!$A:$A,MATCH($A70,总课程表0!AM:AM,0)-1),"")</f>
        <v/>
      </c>
      <c r="AN70" s="49" t="str">
        <f>IFERROR(INDEX(总课程表0!AN:AN,MATCH($A70,总课程表0!AN:AN,0)-1)&amp;CHAR(10)&amp;INDEX(总课程表0!$A:$A,MATCH($A70,总课程表0!AN:AN,0)-1),"")</f>
        <v/>
      </c>
      <c r="AO70" s="54" t="str">
        <f>IFERROR(INDEX(总课程表0!AO:AO,MATCH($A70,总课程表0!AO:AO,0)-1)&amp;CHAR(10)&amp;INDEX(总课程表0!$A:$A,MATCH($A70,总课程表0!AO:AO,0)-1),"")</f>
        <v/>
      </c>
      <c r="AR70" s="56"/>
      <c r="AS70" s="56"/>
      <c r="AT70" s="56"/>
      <c r="AU70" s="56"/>
      <c r="AV70" s="56"/>
    </row>
    <row r="71" spans="1:48" ht="22.6" customHeight="1" x14ac:dyDescent="0.15">
      <c r="A71" s="20" t="str">
        <f>教师安排!AI69</f>
        <v>唐珏</v>
      </c>
      <c r="B71" s="48" t="str">
        <f ca="1">IFERROR(INDEX(总课程表0!B:B,MATCH($A71,总课程表0!B:B,0)-1)&amp;CHAR(10)&amp;INDEX(总课程表0!$A:$A,MATCH($A71,总课程表0!B:B,0)-1),"")</f>
        <v/>
      </c>
      <c r="C71" s="49" t="str">
        <f>IFERROR(INDEX(总课程表0!C:C,MATCH($A71,总课程表0!C:C,0)-1)&amp;CHAR(10)&amp;INDEX(总课程表0!$A:$A,MATCH($A71,总课程表0!C:C,0)-1),"")</f>
        <v>历史
八6</v>
      </c>
      <c r="D71" s="49" t="str">
        <f>IFERROR(INDEX(总课程表0!D:D,MATCH($A71,总课程表0!D:D,0)-1)&amp;CHAR(10)&amp;INDEX(总课程表0!$A:$A,MATCH($A71,总课程表0!D:D,0)-1),"")</f>
        <v>历史
八3</v>
      </c>
      <c r="E71" s="50" t="str">
        <f>IFERROR(INDEX(总课程表0!E:E,MATCH($A71,总课程表0!E:E,0)-1)&amp;CHAR(10)&amp;INDEX(总课程表0!$A:$A,MATCH($A71,总课程表0!E:E,0)-1),"")</f>
        <v/>
      </c>
      <c r="F71" s="51" t="str">
        <f>IFERROR(INDEX(总课程表0!F:F,MATCH($A71,总课程表0!F:F,0)-1)&amp;CHAR(10)&amp;INDEX(总课程表0!$A:$A,MATCH($A71,总课程表0!F:F,0)-1),"")</f>
        <v/>
      </c>
      <c r="G71" s="49" t="str">
        <f>IFERROR(INDEX(总课程表0!G:G,MATCH($A71,总课程表0!G:G,0)-1)&amp;CHAR(10)&amp;INDEX(总课程表0!$A:$A,MATCH($A71,总课程表0!G:G,0)-1),"")</f>
        <v>历史
八1</v>
      </c>
      <c r="H71" s="49" t="str">
        <f>IFERROR(INDEX(总课程表0!H:H,MATCH($A71,总课程表0!H:H,0)-1)&amp;CHAR(10)&amp;INDEX(总课程表0!$A:$A,MATCH($A71,总课程表0!H:H,0)-1),"")</f>
        <v>历史
八2</v>
      </c>
      <c r="I71" s="54" t="str">
        <f>IFERROR(INDEX(总课程表0!I:I,MATCH($A71,总课程表0!I:I,0)-1)&amp;CHAR(10)&amp;INDEX(总课程表0!$A:$A,MATCH($A71,总课程表0!I:I,0)-1),"")</f>
        <v/>
      </c>
      <c r="J71" s="51" t="str">
        <f ca="1">IFERROR(INDEX(总课程表0!J:J,MATCH($A71,总课程表0!J:J,0)-1)&amp;CHAR(10)&amp;INDEX(总课程表0!$A:$A,MATCH($A71,总课程表0!J:J,0)-1),"")</f>
        <v/>
      </c>
      <c r="K71" s="49" t="str">
        <f>IFERROR(INDEX(总课程表0!K:K,MATCH($A71,总课程表0!K:K,0)-1)&amp;CHAR(10)&amp;INDEX(总课程表0!$A:$A,MATCH($A71,总课程表0!K:K,0)-1),"")</f>
        <v/>
      </c>
      <c r="L71" s="49" t="str">
        <f>IFERROR(INDEX(总课程表0!L:L,MATCH($A71,总课程表0!L:L,0)-1)&amp;CHAR(10)&amp;INDEX(总课程表0!$A:$A,MATCH($A71,总课程表0!L:L,0)-1),"")</f>
        <v/>
      </c>
      <c r="M71" s="50" t="str">
        <f>IFERROR(INDEX(总课程表0!M:M,MATCH($A71,总课程表0!M:M,0)-1)&amp;CHAR(10)&amp;INDEX(总课程表0!$A:$A,MATCH($A71,总课程表0!M:M,0)-1),"")</f>
        <v>历史
八8</v>
      </c>
      <c r="N71" s="51" t="str">
        <f>IFERROR(INDEX(总课程表0!N:N,MATCH($A71,总课程表0!N:N,0)-1)&amp;CHAR(10)&amp;INDEX(总课程表0!$A:$A,MATCH($A71,总课程表0!N:N,0)-1),"")</f>
        <v>历史
八7</v>
      </c>
      <c r="O71" s="49" t="str">
        <f>IFERROR(INDEX(总课程表0!O:O,MATCH($A71,总课程表0!O:O,0)-1)&amp;CHAR(10)&amp;INDEX(总课程表0!$A:$A,MATCH($A71,总课程表0!O:O,0)-1),"")</f>
        <v>历史
八5</v>
      </c>
      <c r="P71" s="49" t="str">
        <f>IFERROR(INDEX(总课程表0!P:P,MATCH($A71,总课程表0!P:P,0)-1)&amp;CHAR(10)&amp;INDEX(总课程表0!$A:$A,MATCH($A71,总课程表0!P:P,0)-1),"")</f>
        <v/>
      </c>
      <c r="Q71" s="54" t="str">
        <f>IFERROR(INDEX(总课程表0!Q:Q,MATCH($A71,总课程表0!Q:Q,0)-1)&amp;CHAR(10)&amp;INDEX(总课程表0!$A:$A,MATCH($A71,总课程表0!Q:Q,0)-1),"")</f>
        <v>历史
八4</v>
      </c>
      <c r="R71" s="51" t="str">
        <f ca="1">IFERROR(INDEX(总课程表0!R:R,MATCH($A71,总课程表0!R:R,0)-1)&amp;CHAR(10)&amp;INDEX(总课程表0!$A:$A,MATCH($A71,总课程表0!R:R,0)-1),"")</f>
        <v/>
      </c>
      <c r="S71" s="49" t="str">
        <f>IFERROR(INDEX(总课程表0!S:S,MATCH($A71,总课程表0!S:S,0)-1)&amp;CHAR(10)&amp;INDEX(总课程表0!$A:$A,MATCH($A71,总课程表0!S:S,0)-1),"")</f>
        <v/>
      </c>
      <c r="T71" s="49" t="str">
        <f>IFERROR(INDEX(总课程表0!T:T,MATCH($A71,总课程表0!T:T,0)-1)&amp;CHAR(10)&amp;INDEX(总课程表0!$A:$A,MATCH($A71,总课程表0!T:T,0)-1),"")</f>
        <v>历史
八2</v>
      </c>
      <c r="U71" s="50" t="str">
        <f>IFERROR(INDEX(总课程表0!U:U,MATCH($A71,总课程表0!U:U,0)-1)&amp;CHAR(10)&amp;INDEX(总课程表0!$A:$A,MATCH($A71,总课程表0!U:U,0)-1),"")</f>
        <v/>
      </c>
      <c r="V71" s="51" t="str">
        <f>IFERROR(INDEX(总课程表0!V:V,MATCH($A71,总课程表0!V:V,0)-1)&amp;CHAR(10)&amp;INDEX(总课程表0!$A:$A,MATCH($A71,总课程表0!V:V,0)-1),"")</f>
        <v/>
      </c>
      <c r="W71" s="49" t="str">
        <f>IFERROR(INDEX(总课程表0!W:W,MATCH($A71,总课程表0!W:W,0)-1)&amp;CHAR(10)&amp;INDEX(总课程表0!$A:$A,MATCH($A71,总课程表0!W:W,0)-1),"")</f>
        <v/>
      </c>
      <c r="X71" s="49" t="str">
        <f t="array" ref="X71">IFERROR(IF(OR(A71=走班课),"选修",INDEX(总课程表0!X:X,MATCH($A71,总课程表0!X:X,0)-1)&amp;CHAR(10)&amp;INDEX(总课程表0!$A:$A,MATCH($A71,总课程表0!X:X,0)-1)),"")</f>
        <v/>
      </c>
      <c r="Y71" s="54" t="str">
        <f>IFERROR(INDEX(总课程表0!Y:Y,MATCH($A71,总课程表0!Y:Y,0)-1)&amp;CHAR(10)&amp;INDEX(总课程表0!$A:$A,MATCH($A71,总课程表0!Y:Y,0)-1),"")</f>
        <v/>
      </c>
      <c r="Z71" s="51" t="str">
        <f ca="1">IFERROR(INDEX(总课程表0!Z:Z,MATCH($A71,总课程表0!Z:Z,0)-1)&amp;CHAR(10)&amp;INDEX(总课程表0!$A:$A,MATCH($A71,总课程表0!Z:Z,0)-1),"")</f>
        <v/>
      </c>
      <c r="AA71" s="49" t="str">
        <f>IFERROR(INDEX(总课程表0!AA:AA,MATCH($A71,总课程表0!AA:AA,0)-1)&amp;CHAR(10)&amp;INDEX(总课程表0!$A:$A,MATCH($A71,总课程表0!AA:AA,0)-1),"")</f>
        <v/>
      </c>
      <c r="AB71" s="49" t="str">
        <f>IFERROR(INDEX(总课程表0!AB:AB,MATCH($A71,总课程表0!AB:AB,0)-1)&amp;CHAR(10)&amp;INDEX(总课程表0!$A:$A,MATCH($A71,总课程表0!AB:AB,0)-1),"")</f>
        <v/>
      </c>
      <c r="AC71" s="50" t="str">
        <f>IFERROR(INDEX(总课程表0!AC:AC,MATCH($A71,总课程表0!AC:AC,0)-1)&amp;CHAR(10)&amp;INDEX(总课程表0!$A:$A,MATCH($A71,总课程表0!AC:AC,0)-1),"")</f>
        <v>历史
八1</v>
      </c>
      <c r="AD71" s="51" t="str">
        <f>IFERROR(INDEX(总课程表0!AD:AD,MATCH($A71,总课程表0!AD:AD,0)-1)&amp;CHAR(10)&amp;INDEX(总课程表0!$A:$A,MATCH($A71,总课程表0!AD:AD,0)-1),"")</f>
        <v>历史
八8</v>
      </c>
      <c r="AE71" s="49" t="str">
        <f>IFERROR(INDEX(总课程表0!AE:AE,MATCH($A71,总课程表0!AE:AE,0)-1)&amp;CHAR(10)&amp;INDEX(总课程表0!$A:$A,MATCH($A71,总课程表0!AE:AE,0)-1),"")</f>
        <v/>
      </c>
      <c r="AF71" s="49" t="str">
        <f>IFERROR(INDEX(总课程表0!AF:AF,MATCH($A71,总课程表0!AF:AF,0)-1)&amp;CHAR(10)&amp;INDEX(总课程表0!$A:$A,MATCH($A71,总课程表0!AF:AF,0)-1),"")</f>
        <v>历史
八6</v>
      </c>
      <c r="AG71" s="54" t="str">
        <f>IFERROR(INDEX(总课程表0!AG:AG,MATCH($A71,总课程表0!AG:AG,0)-1)&amp;CHAR(10)&amp;INDEX(总课程表0!$A:$A,MATCH($A71,总课程表0!AG:AG,0)-1),"")</f>
        <v/>
      </c>
      <c r="AH71" s="51" t="str">
        <f ca="1">IFERROR(INDEX(总课程表0!AH:AH,MATCH($A71,总课程表0!AH:AH,0)-1)&amp;CHAR(10)&amp;INDEX(总课程表0!$A:$A,MATCH($A71,总课程表0!AH:AH,0)-1),"")</f>
        <v>历史
八4</v>
      </c>
      <c r="AI71" s="49" t="str">
        <f>IFERROR(INDEX(总课程表0!AI:AI,MATCH($A71,总课程表0!AI:AI,0)-1)&amp;CHAR(10)&amp;INDEX(总课程表0!$A:$A,MATCH($A71,总课程表0!AI:AI,0)-1),"")</f>
        <v/>
      </c>
      <c r="AJ71" s="49" t="str">
        <f>IFERROR(INDEX(总课程表0!AJ:AJ,MATCH($A71,总课程表0!AJ:AJ,0)-1)&amp;CHAR(10)&amp;INDEX(总课程表0!$A:$A,MATCH($A71,总课程表0!AJ:AJ,0)-1),"")</f>
        <v/>
      </c>
      <c r="AK71" s="50" t="str">
        <f>IFERROR(INDEX(总课程表0!AK:AK,MATCH($A71,总课程表0!AK:AK,0)-1)&amp;CHAR(10)&amp;INDEX(总课程表0!$A:$A,MATCH($A71,总课程表0!AK:AK,0)-1),"")</f>
        <v>历史
八5</v>
      </c>
      <c r="AL71" s="51" t="str">
        <f>IFERROR(INDEX(总课程表0!AL:AL,MATCH($A71,总课程表0!AL:AL,0)-1)&amp;CHAR(10)&amp;INDEX(总课程表0!$A:$A,MATCH($A71,总课程表0!AL:AL,0)-1),"")</f>
        <v/>
      </c>
      <c r="AM71" s="49" t="str">
        <f>IFERROR(INDEX(总课程表0!AM:AM,MATCH($A71,总课程表0!AM:AM,0)-1)&amp;CHAR(10)&amp;INDEX(总课程表0!$A:$A,MATCH($A71,总课程表0!AM:AM,0)-1),"")</f>
        <v>历史
八7</v>
      </c>
      <c r="AN71" s="49" t="str">
        <f>IFERROR(INDEX(总课程表0!AN:AN,MATCH($A71,总课程表0!AN:AN,0)-1)&amp;CHAR(10)&amp;INDEX(总课程表0!$A:$A,MATCH($A71,总课程表0!AN:AN,0)-1),"")</f>
        <v>历史
八3</v>
      </c>
      <c r="AO71" s="54" t="str">
        <f>IFERROR(INDEX(总课程表0!AO:AO,MATCH($A71,总课程表0!AO:AO,0)-1)&amp;CHAR(10)&amp;INDEX(总课程表0!$A:$A,MATCH($A71,总课程表0!AO:AO,0)-1),"")</f>
        <v/>
      </c>
      <c r="AR71" s="56"/>
      <c r="AS71" s="56"/>
      <c r="AT71" s="56"/>
      <c r="AU71" s="56"/>
      <c r="AV71" s="56"/>
    </row>
    <row r="72" spans="1:48" ht="22.6" customHeight="1" x14ac:dyDescent="0.15">
      <c r="A72" s="20" t="str">
        <f>教师安排!AI70</f>
        <v>陶文仙</v>
      </c>
      <c r="B72" s="48" t="str">
        <f ca="1">IFERROR(INDEX(总课程表0!B:B,MATCH($A72,总课程表0!B:B,0)-1)&amp;CHAR(10)&amp;INDEX(总课程表0!$A:$A,MATCH($A72,总课程表0!B:B,0)-1),"")</f>
        <v/>
      </c>
      <c r="C72" s="49" t="str">
        <f>IFERROR(INDEX(总课程表0!C:C,MATCH($A72,总课程表0!C:C,0)-1)&amp;CHAR(10)&amp;INDEX(总课程表0!$A:$A,MATCH($A72,总课程表0!C:C,0)-1),"")</f>
        <v/>
      </c>
      <c r="D72" s="49" t="str">
        <f>IFERROR(INDEX(总课程表0!D:D,MATCH($A72,总课程表0!D:D,0)-1)&amp;CHAR(10)&amp;INDEX(总课程表0!$A:$A,MATCH($A72,总课程表0!D:D,0)-1),"")</f>
        <v>物理
九10</v>
      </c>
      <c r="E72" s="50" t="str">
        <f>IFERROR(INDEX(总课程表0!E:E,MATCH($A72,总课程表0!E:E,0)-1)&amp;CHAR(10)&amp;INDEX(总课程表0!$A:$A,MATCH($A72,总课程表0!E:E,0)-1),"")</f>
        <v/>
      </c>
      <c r="F72" s="51" t="str">
        <f>IFERROR(INDEX(总课程表0!F:F,MATCH($A72,总课程表0!F:F,0)-1)&amp;CHAR(10)&amp;INDEX(总课程表0!$A:$A,MATCH($A72,总课程表0!F:F,0)-1),"")</f>
        <v/>
      </c>
      <c r="G72" s="49" t="str">
        <f>IFERROR(INDEX(总课程表0!G:G,MATCH($A72,总课程表0!G:G,0)-1)&amp;CHAR(10)&amp;INDEX(总课程表0!$A:$A,MATCH($A72,总课程表0!G:G,0)-1),"")</f>
        <v/>
      </c>
      <c r="H72" s="49" t="str">
        <f>IFERROR(INDEX(总课程表0!H:H,MATCH($A72,总课程表0!H:H,0)-1)&amp;CHAR(10)&amp;INDEX(总课程表0!$A:$A,MATCH($A72,总课程表0!H:H,0)-1),"")</f>
        <v>综实1
九8</v>
      </c>
      <c r="I72" s="54" t="str">
        <f>IFERROR(INDEX(总课程表0!I:I,MATCH($A72,总课程表0!I:I,0)-1)&amp;CHAR(10)&amp;INDEX(总课程表0!$A:$A,MATCH($A72,总课程表0!I:I,0)-1),"")</f>
        <v/>
      </c>
      <c r="J72" s="51" t="str">
        <f ca="1">IFERROR(INDEX(总课程表0!J:J,MATCH($A72,总课程表0!J:J,0)-1)&amp;CHAR(10)&amp;INDEX(总课程表0!$A:$A,MATCH($A72,总课程表0!J:J,0)-1),"")</f>
        <v/>
      </c>
      <c r="K72" s="49" t="str">
        <f>IFERROR(INDEX(总课程表0!K:K,MATCH($A72,总课程表0!K:K,0)-1)&amp;CHAR(10)&amp;INDEX(总课程表0!$A:$A,MATCH($A72,总课程表0!K:K,0)-1),"")</f>
        <v>物理
九8</v>
      </c>
      <c r="L72" s="49" t="str">
        <f>IFERROR(INDEX(总课程表0!L:L,MATCH($A72,总课程表0!L:L,0)-1)&amp;CHAR(10)&amp;INDEX(总课程表0!$A:$A,MATCH($A72,总课程表0!L:L,0)-1),"")</f>
        <v/>
      </c>
      <c r="M72" s="50" t="str">
        <f>IFERROR(INDEX(总课程表0!M:M,MATCH($A72,总课程表0!M:M,0)-1)&amp;CHAR(10)&amp;INDEX(总课程表0!$A:$A,MATCH($A72,总课程表0!M:M,0)-1),"")</f>
        <v/>
      </c>
      <c r="N72" s="51" t="str">
        <f>IFERROR(INDEX(总课程表0!N:N,MATCH($A72,总课程表0!N:N,0)-1)&amp;CHAR(10)&amp;INDEX(总课程表0!$A:$A,MATCH($A72,总课程表0!N:N,0)-1),"")</f>
        <v>综实1
九10</v>
      </c>
      <c r="O72" s="49" t="str">
        <f>IFERROR(INDEX(总课程表0!O:O,MATCH($A72,总课程表0!O:O,0)-1)&amp;CHAR(10)&amp;INDEX(总课程表0!$A:$A,MATCH($A72,总课程表0!O:O,0)-1),"")</f>
        <v/>
      </c>
      <c r="P72" s="49" t="str">
        <f>IFERROR(INDEX(总课程表0!P:P,MATCH($A72,总课程表0!P:P,0)-1)&amp;CHAR(10)&amp;INDEX(总课程表0!$A:$A,MATCH($A72,总课程表0!P:P,0)-1),"")</f>
        <v/>
      </c>
      <c r="Q72" s="54" t="str">
        <f>IFERROR(INDEX(总课程表0!Q:Q,MATCH($A72,总课程表0!Q:Q,0)-1)&amp;CHAR(10)&amp;INDEX(总课程表0!$A:$A,MATCH($A72,总课程表0!Q:Q,0)-1),"")</f>
        <v/>
      </c>
      <c r="R72" s="51" t="str">
        <f ca="1">IFERROR(INDEX(总课程表0!R:R,MATCH($A72,总课程表0!R:R,0)-1)&amp;CHAR(10)&amp;INDEX(总课程表0!$A:$A,MATCH($A72,总课程表0!R:R,0)-1),"")</f>
        <v/>
      </c>
      <c r="S72" s="49" t="str">
        <f>IFERROR(INDEX(总课程表0!S:S,MATCH($A72,总课程表0!S:S,0)-1)&amp;CHAR(10)&amp;INDEX(总课程表0!$A:$A,MATCH($A72,总课程表0!S:S,0)-1),"")</f>
        <v/>
      </c>
      <c r="T72" s="49" t="str">
        <f>IFERROR(INDEX(总课程表0!T:T,MATCH($A72,总课程表0!T:T,0)-1)&amp;CHAR(10)&amp;INDEX(总课程表0!$A:$A,MATCH($A72,总课程表0!T:T,0)-1),"")</f>
        <v>物理
九10</v>
      </c>
      <c r="U72" s="50" t="str">
        <f>IFERROR(INDEX(总课程表0!U:U,MATCH($A72,总课程表0!U:U,0)-1)&amp;CHAR(10)&amp;INDEX(总课程表0!$A:$A,MATCH($A72,总课程表0!U:U,0)-1),"")</f>
        <v/>
      </c>
      <c r="V72" s="51" t="str">
        <f>IFERROR(INDEX(总课程表0!V:V,MATCH($A72,总课程表0!V:V,0)-1)&amp;CHAR(10)&amp;INDEX(总课程表0!$A:$A,MATCH($A72,总课程表0!V:V,0)-1),"")</f>
        <v>物理
九8</v>
      </c>
      <c r="W72" s="49" t="str">
        <f>IFERROR(INDEX(总课程表0!W:W,MATCH($A72,总课程表0!W:W,0)-1)&amp;CHAR(10)&amp;INDEX(总课程表0!$A:$A,MATCH($A72,总课程表0!W:W,0)-1),"")</f>
        <v>班会
九10</v>
      </c>
      <c r="X72" s="49" t="str">
        <f t="array" ref="X72">IFERROR(IF(OR(A72=走班课),"选修",INDEX(总课程表0!X:X,MATCH($A72,总课程表0!X:X,0)-1)&amp;CHAR(10)&amp;INDEX(总课程表0!$A:$A,MATCH($A72,总课程表0!X:X,0)-1)),"")</f>
        <v/>
      </c>
      <c r="Y72" s="54" t="str">
        <f>IFERROR(INDEX(总课程表0!Y:Y,MATCH($A72,总课程表0!Y:Y,0)-1)&amp;CHAR(10)&amp;INDEX(总课程表0!$A:$A,MATCH($A72,总课程表0!Y:Y,0)-1),"")</f>
        <v/>
      </c>
      <c r="Z72" s="51" t="str">
        <f ca="1">IFERROR(INDEX(总课程表0!Z:Z,MATCH($A72,总课程表0!Z:Z,0)-1)&amp;CHAR(10)&amp;INDEX(总课程表0!$A:$A,MATCH($A72,总课程表0!Z:Z,0)-1),"")</f>
        <v>物理
九8</v>
      </c>
      <c r="AA72" s="49" t="str">
        <f>IFERROR(INDEX(总课程表0!AA:AA,MATCH($A72,总课程表0!AA:AA,0)-1)&amp;CHAR(10)&amp;INDEX(总课程表0!$A:$A,MATCH($A72,总课程表0!AA:AA,0)-1),"")</f>
        <v/>
      </c>
      <c r="AB72" s="49" t="str">
        <f>IFERROR(INDEX(总课程表0!AB:AB,MATCH($A72,总课程表0!AB:AB,0)-1)&amp;CHAR(10)&amp;INDEX(总课程表0!$A:$A,MATCH($A72,总课程表0!AB:AB,0)-1),"")</f>
        <v/>
      </c>
      <c r="AC72" s="50" t="str">
        <f>IFERROR(INDEX(总课程表0!AC:AC,MATCH($A72,总课程表0!AC:AC,0)-1)&amp;CHAR(10)&amp;INDEX(总课程表0!$A:$A,MATCH($A72,总课程表0!AC:AC,0)-1),"")</f>
        <v/>
      </c>
      <c r="AD72" s="51" t="str">
        <f>IFERROR(INDEX(总课程表0!AD:AD,MATCH($A72,总课程表0!AD:AD,0)-1)&amp;CHAR(10)&amp;INDEX(总课程表0!$A:$A,MATCH($A72,总课程表0!AD:AD,0)-1),"")</f>
        <v/>
      </c>
      <c r="AE72" s="49" t="str">
        <f>IFERROR(INDEX(总课程表0!AE:AE,MATCH($A72,总课程表0!AE:AE,0)-1)&amp;CHAR(10)&amp;INDEX(总课程表0!$A:$A,MATCH($A72,总课程表0!AE:AE,0)-1),"")</f>
        <v/>
      </c>
      <c r="AF72" s="49" t="str">
        <f>IFERROR(INDEX(总课程表0!AF:AF,MATCH($A72,总课程表0!AF:AF,0)-1)&amp;CHAR(10)&amp;INDEX(总课程表0!$A:$A,MATCH($A72,总课程表0!AF:AF,0)-1),"")</f>
        <v/>
      </c>
      <c r="AG72" s="54" t="str">
        <f>IFERROR(INDEX(总课程表0!AG:AG,MATCH($A72,总课程表0!AG:AG,0)-1)&amp;CHAR(10)&amp;INDEX(总课程表0!$A:$A,MATCH($A72,总课程表0!AG:AG,0)-1),"")</f>
        <v/>
      </c>
      <c r="AH72" s="51" t="str">
        <f ca="1">IFERROR(INDEX(总课程表0!AH:AH,MATCH($A72,总课程表0!AH:AH,0)-1)&amp;CHAR(10)&amp;INDEX(总课程表0!$A:$A,MATCH($A72,总课程表0!AH:AH,0)-1),"")</f>
        <v/>
      </c>
      <c r="AI72" s="49" t="str">
        <f>IFERROR(INDEX(总课程表0!AI:AI,MATCH($A72,总课程表0!AI:AI,0)-1)&amp;CHAR(10)&amp;INDEX(总课程表0!$A:$A,MATCH($A72,总课程表0!AI:AI,0)-1),"")</f>
        <v/>
      </c>
      <c r="AJ72" s="49" t="str">
        <f>IFERROR(INDEX(总课程表0!AJ:AJ,MATCH($A72,总课程表0!AJ:AJ,0)-1)&amp;CHAR(10)&amp;INDEX(总课程表0!$A:$A,MATCH($A72,总课程表0!AJ:AJ,0)-1),"")</f>
        <v>物理
九10</v>
      </c>
      <c r="AK72" s="50" t="str">
        <f>IFERROR(INDEX(总课程表0!AK:AK,MATCH($A72,总课程表0!AK:AK,0)-1)&amp;CHAR(10)&amp;INDEX(总课程表0!$A:$A,MATCH($A72,总课程表0!AK:AK,0)-1),"")</f>
        <v/>
      </c>
      <c r="AL72" s="51" t="str">
        <f>IFERROR(INDEX(总课程表0!AL:AL,MATCH($A72,总课程表0!AL:AL,0)-1)&amp;CHAR(10)&amp;INDEX(总课程表0!$A:$A,MATCH($A72,总课程表0!AL:AL,0)-1),"")</f>
        <v/>
      </c>
      <c r="AM72" s="49" t="str">
        <f>IFERROR(INDEX(总课程表0!AM:AM,MATCH($A72,总课程表0!AM:AM,0)-1)&amp;CHAR(10)&amp;INDEX(总课程表0!$A:$A,MATCH($A72,总课程表0!AM:AM,0)-1),"")</f>
        <v/>
      </c>
      <c r="AN72" s="49" t="str">
        <f>IFERROR(INDEX(总课程表0!AN:AN,MATCH($A72,总课程表0!AN:AN,0)-1)&amp;CHAR(10)&amp;INDEX(总课程表0!$A:$A,MATCH($A72,总课程表0!AN:AN,0)-1),"")</f>
        <v/>
      </c>
      <c r="AO72" s="54" t="str">
        <f>IFERROR(INDEX(总课程表0!AO:AO,MATCH($A72,总课程表0!AO:AO,0)-1)&amp;CHAR(10)&amp;INDEX(总课程表0!$A:$A,MATCH($A72,总课程表0!AO:AO,0)-1),"")</f>
        <v/>
      </c>
      <c r="AR72" s="56"/>
      <c r="AS72" s="56"/>
      <c r="AT72" s="56"/>
      <c r="AU72" s="56"/>
      <c r="AV72" s="56"/>
    </row>
    <row r="73" spans="1:48" ht="22.6" customHeight="1" x14ac:dyDescent="0.15">
      <c r="A73" s="20" t="str">
        <f>教师安排!AI71</f>
        <v>屠建林</v>
      </c>
      <c r="B73" s="48" t="str">
        <f ca="1">IFERROR(INDEX(总课程表0!B:B,MATCH($A73,总课程表0!B:B,0)-1)&amp;CHAR(10)&amp;INDEX(总课程表0!$A:$A,MATCH($A73,总课程表0!B:B,0)-1),"")</f>
        <v/>
      </c>
      <c r="C73" s="49" t="str">
        <f>IFERROR(INDEX(总课程表0!C:C,MATCH($A73,总课程表0!C:C,0)-1)&amp;CHAR(10)&amp;INDEX(总课程表0!$A:$A,MATCH($A73,总课程表0!C:C,0)-1),"")</f>
        <v/>
      </c>
      <c r="D73" s="49" t="str">
        <f>IFERROR(INDEX(总课程表0!D:D,MATCH($A73,总课程表0!D:D,0)-1)&amp;CHAR(10)&amp;INDEX(总课程表0!$A:$A,MATCH($A73,总课程表0!D:D,0)-1),"")</f>
        <v/>
      </c>
      <c r="E73" s="50" t="str">
        <f>IFERROR(INDEX(总课程表0!E:E,MATCH($A73,总课程表0!E:E,0)-1)&amp;CHAR(10)&amp;INDEX(总课程表0!$A:$A,MATCH($A73,总课程表0!E:E,0)-1),"")</f>
        <v/>
      </c>
      <c r="F73" s="51" t="str">
        <f>IFERROR(INDEX(总课程表0!F:F,MATCH($A73,总课程表0!F:F,0)-1)&amp;CHAR(10)&amp;INDEX(总课程表0!$A:$A,MATCH($A73,总课程表0!F:F,0)-1),"")</f>
        <v/>
      </c>
      <c r="G73" s="49" t="str">
        <f>IFERROR(INDEX(总课程表0!G:G,MATCH($A73,总课程表0!G:G,0)-1)&amp;CHAR(10)&amp;INDEX(总课程表0!$A:$A,MATCH($A73,总课程表0!G:G,0)-1),"")</f>
        <v/>
      </c>
      <c r="H73" s="49" t="str">
        <f>IFERROR(INDEX(总课程表0!H:H,MATCH($A73,总课程表0!H:H,0)-1)&amp;CHAR(10)&amp;INDEX(总课程表0!$A:$A,MATCH($A73,总课程表0!H:H,0)-1),"")</f>
        <v>语文
九1</v>
      </c>
      <c r="I73" s="54" t="str">
        <f>IFERROR(INDEX(总课程表0!I:I,MATCH($A73,总课程表0!I:I,0)-1)&amp;CHAR(10)&amp;INDEX(总课程表0!$A:$A,MATCH($A73,总课程表0!I:I,0)-1),"")</f>
        <v/>
      </c>
      <c r="J73" s="51" t="str">
        <f ca="1">IFERROR(INDEX(总课程表0!J:J,MATCH($A73,总课程表0!J:J,0)-1)&amp;CHAR(10)&amp;INDEX(总课程表0!$A:$A,MATCH($A73,总课程表0!J:J,0)-1),"")</f>
        <v>语文
九1</v>
      </c>
      <c r="K73" s="49" t="str">
        <f>IFERROR(INDEX(总课程表0!K:K,MATCH($A73,总课程表0!K:K,0)-1)&amp;CHAR(10)&amp;INDEX(总课程表0!$A:$A,MATCH($A73,总课程表0!K:K,0)-1),"")</f>
        <v/>
      </c>
      <c r="L73" s="49" t="str">
        <f>IFERROR(INDEX(总课程表0!L:L,MATCH($A73,总课程表0!L:L,0)-1)&amp;CHAR(10)&amp;INDEX(总课程表0!$A:$A,MATCH($A73,总课程表0!L:L,0)-1),"")</f>
        <v/>
      </c>
      <c r="M73" s="50" t="str">
        <f>IFERROR(INDEX(总课程表0!M:M,MATCH($A73,总课程表0!M:M,0)-1)&amp;CHAR(10)&amp;INDEX(总课程表0!$A:$A,MATCH($A73,总课程表0!M:M,0)-1),"")</f>
        <v/>
      </c>
      <c r="N73" s="51" t="str">
        <f>IFERROR(INDEX(总课程表0!N:N,MATCH($A73,总课程表0!N:N,0)-1)&amp;CHAR(10)&amp;INDEX(总课程表0!$A:$A,MATCH($A73,总课程表0!N:N,0)-1),"")</f>
        <v/>
      </c>
      <c r="O73" s="49" t="str">
        <f>IFERROR(INDEX(总课程表0!O:O,MATCH($A73,总课程表0!O:O,0)-1)&amp;CHAR(10)&amp;INDEX(总课程表0!$A:$A,MATCH($A73,总课程表0!O:O,0)-1),"")</f>
        <v/>
      </c>
      <c r="P73" s="49" t="str">
        <f>IFERROR(INDEX(总课程表0!P:P,MATCH($A73,总课程表0!P:P,0)-1)&amp;CHAR(10)&amp;INDEX(总课程表0!$A:$A,MATCH($A73,总课程表0!P:P,0)-1),"")</f>
        <v/>
      </c>
      <c r="Q73" s="54" t="str">
        <f>IFERROR(INDEX(总课程表0!Q:Q,MATCH($A73,总课程表0!Q:Q,0)-1)&amp;CHAR(10)&amp;INDEX(总课程表0!$A:$A,MATCH($A73,总课程表0!Q:Q,0)-1),"")</f>
        <v/>
      </c>
      <c r="R73" s="51" t="str">
        <f ca="1">IFERROR(INDEX(总课程表0!R:R,MATCH($A73,总课程表0!R:R,0)-1)&amp;CHAR(10)&amp;INDEX(总课程表0!$A:$A,MATCH($A73,总课程表0!R:R,0)-1),"")</f>
        <v>语文
九1</v>
      </c>
      <c r="S73" s="49" t="str">
        <f>IFERROR(INDEX(总课程表0!S:S,MATCH($A73,总课程表0!S:S,0)-1)&amp;CHAR(10)&amp;INDEX(总课程表0!$A:$A,MATCH($A73,总课程表0!S:S,0)-1),"")</f>
        <v/>
      </c>
      <c r="T73" s="49" t="str">
        <f>IFERROR(INDEX(总课程表0!T:T,MATCH($A73,总课程表0!T:T,0)-1)&amp;CHAR(10)&amp;INDEX(总课程表0!$A:$A,MATCH($A73,总课程表0!T:T,0)-1),"")</f>
        <v/>
      </c>
      <c r="U73" s="50" t="str">
        <f>IFERROR(INDEX(总课程表0!U:U,MATCH($A73,总课程表0!U:U,0)-1)&amp;CHAR(10)&amp;INDEX(总课程表0!$A:$A,MATCH($A73,总课程表0!U:U,0)-1),"")</f>
        <v/>
      </c>
      <c r="V73" s="51" t="str">
        <f>IFERROR(INDEX(总课程表0!V:V,MATCH($A73,总课程表0!V:V,0)-1)&amp;CHAR(10)&amp;INDEX(总课程表0!$A:$A,MATCH($A73,总课程表0!V:V,0)-1),"")</f>
        <v/>
      </c>
      <c r="W73" s="49" t="str">
        <f>IFERROR(INDEX(总课程表0!W:W,MATCH($A73,总课程表0!W:W,0)-1)&amp;CHAR(10)&amp;INDEX(总课程表0!$A:$A,MATCH($A73,总课程表0!W:W,0)-1),"")</f>
        <v/>
      </c>
      <c r="X73" s="49" t="str">
        <f t="array" ref="X73">IFERROR(IF(OR(A73=走班课),"选修",INDEX(总课程表0!X:X,MATCH($A73,总课程表0!X:X,0)-1)&amp;CHAR(10)&amp;INDEX(总课程表0!$A:$A,MATCH($A73,总课程表0!X:X,0)-1)),"")</f>
        <v/>
      </c>
      <c r="Y73" s="54" t="str">
        <f>IFERROR(INDEX(总课程表0!Y:Y,MATCH($A73,总课程表0!Y:Y,0)-1)&amp;CHAR(10)&amp;INDEX(总课程表0!$A:$A,MATCH($A73,总课程表0!Y:Y,0)-1),"")</f>
        <v/>
      </c>
      <c r="Z73" s="51" t="str">
        <f ca="1">IFERROR(INDEX(总课程表0!Z:Z,MATCH($A73,总课程表0!Z:Z,0)-1)&amp;CHAR(10)&amp;INDEX(总课程表0!$A:$A,MATCH($A73,总课程表0!Z:Z,0)-1),"")</f>
        <v/>
      </c>
      <c r="AA73" s="49" t="str">
        <f>IFERROR(INDEX(总课程表0!AA:AA,MATCH($A73,总课程表0!AA:AA,0)-1)&amp;CHAR(10)&amp;INDEX(总课程表0!$A:$A,MATCH($A73,总课程表0!AA:AA,0)-1),"")</f>
        <v/>
      </c>
      <c r="AB73" s="49" t="str">
        <f>IFERROR(INDEX(总课程表0!AB:AB,MATCH($A73,总课程表0!AB:AB,0)-1)&amp;CHAR(10)&amp;INDEX(总课程表0!$A:$A,MATCH($A73,总课程表0!AB:AB,0)-1),"")</f>
        <v>语文
九1</v>
      </c>
      <c r="AC73" s="50" t="str">
        <f>IFERROR(INDEX(总课程表0!AC:AC,MATCH($A73,总课程表0!AC:AC,0)-1)&amp;CHAR(10)&amp;INDEX(总课程表0!$A:$A,MATCH($A73,总课程表0!AC:AC,0)-1),"")</f>
        <v/>
      </c>
      <c r="AD73" s="51" t="str">
        <f>IFERROR(INDEX(总课程表0!AD:AD,MATCH($A73,总课程表0!AD:AD,0)-1)&amp;CHAR(10)&amp;INDEX(总课程表0!$A:$A,MATCH($A73,总课程表0!AD:AD,0)-1),"")</f>
        <v/>
      </c>
      <c r="AE73" s="49" t="str">
        <f>IFERROR(INDEX(总课程表0!AE:AE,MATCH($A73,总课程表0!AE:AE,0)-1)&amp;CHAR(10)&amp;INDEX(总课程表0!$A:$A,MATCH($A73,总课程表0!AE:AE,0)-1),"")</f>
        <v/>
      </c>
      <c r="AF73" s="49" t="str">
        <f>IFERROR(INDEX(总课程表0!AF:AF,MATCH($A73,总课程表0!AF:AF,0)-1)&amp;CHAR(10)&amp;INDEX(总课程表0!$A:$A,MATCH($A73,总课程表0!AF:AF,0)-1),"")</f>
        <v/>
      </c>
      <c r="AG73" s="54" t="str">
        <f>IFERROR(INDEX(总课程表0!AG:AG,MATCH($A73,总课程表0!AG:AG,0)-1)&amp;CHAR(10)&amp;INDEX(总课程表0!$A:$A,MATCH($A73,总课程表0!AG:AG,0)-1),"")</f>
        <v/>
      </c>
      <c r="AH73" s="51" t="str">
        <f ca="1">IFERROR(INDEX(总课程表0!AH:AH,MATCH($A73,总课程表0!AH:AH,0)-1)&amp;CHAR(10)&amp;INDEX(总课程表0!$A:$A,MATCH($A73,总课程表0!AH:AH,0)-1),"")</f>
        <v/>
      </c>
      <c r="AI73" s="49" t="str">
        <f>IFERROR(INDEX(总课程表0!AI:AI,MATCH($A73,总课程表0!AI:AI,0)-1)&amp;CHAR(10)&amp;INDEX(总课程表0!$A:$A,MATCH($A73,总课程表0!AI:AI,0)-1),"")</f>
        <v/>
      </c>
      <c r="AJ73" s="49" t="str">
        <f>IFERROR(INDEX(总课程表0!AJ:AJ,MATCH($A73,总课程表0!AJ:AJ,0)-1)&amp;CHAR(10)&amp;INDEX(总课程表0!$A:$A,MATCH($A73,总课程表0!AJ:AJ,0)-1),"")</f>
        <v/>
      </c>
      <c r="AK73" s="50" t="str">
        <f>IFERROR(INDEX(总课程表0!AK:AK,MATCH($A73,总课程表0!AK:AK,0)-1)&amp;CHAR(10)&amp;INDEX(总课程表0!$A:$A,MATCH($A73,总课程表0!AK:AK,0)-1),"")</f>
        <v/>
      </c>
      <c r="AL73" s="51" t="str">
        <f>IFERROR(INDEX(总课程表0!AL:AL,MATCH($A73,总课程表0!AL:AL,0)-1)&amp;CHAR(10)&amp;INDEX(总课程表0!$A:$A,MATCH($A73,总课程表0!AL:AL,0)-1),"")</f>
        <v/>
      </c>
      <c r="AM73" s="49" t="str">
        <f>IFERROR(INDEX(总课程表0!AM:AM,MATCH($A73,总课程表0!AM:AM,0)-1)&amp;CHAR(10)&amp;INDEX(总课程表0!$A:$A,MATCH($A73,总课程表0!AM:AM,0)-1),"")</f>
        <v/>
      </c>
      <c r="AN73" s="49" t="str">
        <f>IFERROR(INDEX(总课程表0!AN:AN,MATCH($A73,总课程表0!AN:AN,0)-1)&amp;CHAR(10)&amp;INDEX(总课程表0!$A:$A,MATCH($A73,总课程表0!AN:AN,0)-1),"")</f>
        <v>语文
九1</v>
      </c>
      <c r="AO73" s="54" t="str">
        <f>IFERROR(INDEX(总课程表0!AO:AO,MATCH($A73,总课程表0!AO:AO,0)-1)&amp;CHAR(10)&amp;INDEX(总课程表0!$A:$A,MATCH($A73,总课程表0!AO:AO,0)-1),"")</f>
        <v/>
      </c>
      <c r="AR73" s="56"/>
      <c r="AS73" s="56"/>
      <c r="AT73" s="56"/>
      <c r="AU73" s="56"/>
      <c r="AV73" s="56"/>
    </row>
    <row r="74" spans="1:48" ht="22.6" customHeight="1" x14ac:dyDescent="0.15">
      <c r="A74" s="20" t="str">
        <f>教师安排!AI72</f>
        <v>万媛</v>
      </c>
      <c r="B74" s="48" t="str">
        <f ca="1">IFERROR(INDEX(总课程表0!B:B,MATCH($A74,总课程表0!B:B,0)-1)&amp;CHAR(10)&amp;INDEX(总课程表0!$A:$A,MATCH($A74,总课程表0!B:B,0)-1),"")</f>
        <v/>
      </c>
      <c r="C74" s="49" t="str">
        <f>IFERROR(INDEX(总课程表0!C:C,MATCH($A74,总课程表0!C:C,0)-1)&amp;CHAR(10)&amp;INDEX(总课程表0!$A:$A,MATCH($A74,总课程表0!C:C,0)-1),"")</f>
        <v/>
      </c>
      <c r="D74" s="49" t="str">
        <f>IFERROR(INDEX(总课程表0!D:D,MATCH($A74,总课程表0!D:D,0)-1)&amp;CHAR(10)&amp;INDEX(总课程表0!$A:$A,MATCH($A74,总课程表0!D:D,0)-1),"")</f>
        <v/>
      </c>
      <c r="E74" s="50" t="str">
        <f>IFERROR(INDEX(总课程表0!E:E,MATCH($A74,总课程表0!E:E,0)-1)&amp;CHAR(10)&amp;INDEX(总课程表0!$A:$A,MATCH($A74,总课程表0!E:E,0)-1),"")</f>
        <v/>
      </c>
      <c r="F74" s="51" t="str">
        <f>IFERROR(INDEX(总课程表0!F:F,MATCH($A74,总课程表0!F:F,0)-1)&amp;CHAR(10)&amp;INDEX(总课程表0!$A:$A,MATCH($A74,总课程表0!F:F,0)-1),"")</f>
        <v/>
      </c>
      <c r="G74" s="49" t="str">
        <f>IFERROR(INDEX(总课程表0!G:G,MATCH($A74,总课程表0!G:G,0)-1)&amp;CHAR(10)&amp;INDEX(总课程表0!$A:$A,MATCH($A74,总课程表0!G:G,0)-1),"")</f>
        <v/>
      </c>
      <c r="H74" s="49" t="str">
        <f>IFERROR(INDEX(总课程表0!H:H,MATCH($A74,总课程表0!H:H,0)-1)&amp;CHAR(10)&amp;INDEX(总课程表0!$A:$A,MATCH($A74,总课程表0!H:H,0)-1),"")</f>
        <v/>
      </c>
      <c r="I74" s="54" t="str">
        <f>IFERROR(INDEX(总课程表0!I:I,MATCH($A74,总课程表0!I:I,0)-1)&amp;CHAR(10)&amp;INDEX(总课程表0!$A:$A,MATCH($A74,总课程表0!I:I,0)-1),"")</f>
        <v/>
      </c>
      <c r="J74" s="51" t="str">
        <f ca="1">IFERROR(INDEX(总课程表0!J:J,MATCH($A74,总课程表0!J:J,0)-1)&amp;CHAR(10)&amp;INDEX(总课程表0!$A:$A,MATCH($A74,总课程表0!J:J,0)-1),"")</f>
        <v/>
      </c>
      <c r="K74" s="49" t="str">
        <f>IFERROR(INDEX(总课程表0!K:K,MATCH($A74,总课程表0!K:K,0)-1)&amp;CHAR(10)&amp;INDEX(总课程表0!$A:$A,MATCH($A74,总课程表0!K:K,0)-1),"")</f>
        <v/>
      </c>
      <c r="L74" s="49" t="str">
        <f>IFERROR(INDEX(总课程表0!L:L,MATCH($A74,总课程表0!L:L,0)-1)&amp;CHAR(10)&amp;INDEX(总课程表0!$A:$A,MATCH($A74,总课程表0!L:L,0)-1),"")</f>
        <v/>
      </c>
      <c r="M74" s="50" t="str">
        <f>IFERROR(INDEX(总课程表0!M:M,MATCH($A74,总课程表0!M:M,0)-1)&amp;CHAR(10)&amp;INDEX(总课程表0!$A:$A,MATCH($A74,总课程表0!M:M,0)-1),"")</f>
        <v/>
      </c>
      <c r="N74" s="51" t="str">
        <f>IFERROR(INDEX(总课程表0!N:N,MATCH($A74,总课程表0!N:N,0)-1)&amp;CHAR(10)&amp;INDEX(总课程表0!$A:$A,MATCH($A74,总课程表0!N:N,0)-1),"")</f>
        <v/>
      </c>
      <c r="O74" s="49" t="str">
        <f>IFERROR(INDEX(总课程表0!O:O,MATCH($A74,总课程表0!O:O,0)-1)&amp;CHAR(10)&amp;INDEX(总课程表0!$A:$A,MATCH($A74,总课程表0!O:O,0)-1),"")</f>
        <v/>
      </c>
      <c r="P74" s="49" t="str">
        <f>IFERROR(INDEX(总课程表0!P:P,MATCH($A74,总课程表0!P:P,0)-1)&amp;CHAR(10)&amp;INDEX(总课程表0!$A:$A,MATCH($A74,总课程表0!P:P,0)-1),"")</f>
        <v/>
      </c>
      <c r="Q74" s="54" t="str">
        <f>IFERROR(INDEX(总课程表0!Q:Q,MATCH($A74,总课程表0!Q:Q,0)-1)&amp;CHAR(10)&amp;INDEX(总课程表0!$A:$A,MATCH($A74,总课程表0!Q:Q,0)-1),"")</f>
        <v/>
      </c>
      <c r="R74" s="51" t="str">
        <f ca="1">IFERROR(INDEX(总课程表0!R:R,MATCH($A74,总课程表0!R:R,0)-1)&amp;CHAR(10)&amp;INDEX(总课程表0!$A:$A,MATCH($A74,总课程表0!R:R,0)-1),"")</f>
        <v/>
      </c>
      <c r="S74" s="49" t="str">
        <f>IFERROR(INDEX(总课程表0!S:S,MATCH($A74,总课程表0!S:S,0)-1)&amp;CHAR(10)&amp;INDEX(总课程表0!$A:$A,MATCH($A74,总课程表0!S:S,0)-1),"")</f>
        <v/>
      </c>
      <c r="T74" s="49" t="str">
        <f>IFERROR(INDEX(总课程表0!T:T,MATCH($A74,总课程表0!T:T,0)-1)&amp;CHAR(10)&amp;INDEX(总课程表0!$A:$A,MATCH($A74,总课程表0!T:T,0)-1),"")</f>
        <v/>
      </c>
      <c r="U74" s="50" t="str">
        <f>IFERROR(INDEX(总课程表0!U:U,MATCH($A74,总课程表0!U:U,0)-1)&amp;CHAR(10)&amp;INDEX(总课程表0!$A:$A,MATCH($A74,总课程表0!U:U,0)-1),"")</f>
        <v/>
      </c>
      <c r="V74" s="51" t="str">
        <f>IFERROR(INDEX(总课程表0!V:V,MATCH($A74,总课程表0!V:V,0)-1)&amp;CHAR(10)&amp;INDEX(总课程表0!$A:$A,MATCH($A74,总课程表0!V:V,0)-1),"")</f>
        <v/>
      </c>
      <c r="W74" s="49" t="str">
        <f>IFERROR(INDEX(总课程表0!W:W,MATCH($A74,总课程表0!W:W,0)-1)&amp;CHAR(10)&amp;INDEX(总课程表0!$A:$A,MATCH($A74,总课程表0!W:W,0)-1),"")</f>
        <v/>
      </c>
      <c r="X74" s="49" t="str">
        <f t="array" ref="X74">IFERROR(IF(OR(A74=走班课),"选修",INDEX(总课程表0!X:X,MATCH($A74,总课程表0!X:X,0)-1)&amp;CHAR(10)&amp;INDEX(总课程表0!$A:$A,MATCH($A74,总课程表0!X:X,0)-1)),"")</f>
        <v/>
      </c>
      <c r="Y74" s="54" t="str">
        <f>IFERROR(INDEX(总课程表0!Y:Y,MATCH($A74,总课程表0!Y:Y,0)-1)&amp;CHAR(10)&amp;INDEX(总课程表0!$A:$A,MATCH($A74,总课程表0!Y:Y,0)-1),"")</f>
        <v/>
      </c>
      <c r="Z74" s="51" t="str">
        <f ca="1">IFERROR(INDEX(总课程表0!Z:Z,MATCH($A74,总课程表0!Z:Z,0)-1)&amp;CHAR(10)&amp;INDEX(总课程表0!$A:$A,MATCH($A74,总课程表0!Z:Z,0)-1),"")</f>
        <v/>
      </c>
      <c r="AA74" s="49" t="str">
        <f>IFERROR(INDEX(总课程表0!AA:AA,MATCH($A74,总课程表0!AA:AA,0)-1)&amp;CHAR(10)&amp;INDEX(总课程表0!$A:$A,MATCH($A74,总课程表0!AA:AA,0)-1),"")</f>
        <v/>
      </c>
      <c r="AB74" s="49" t="str">
        <f>IFERROR(INDEX(总课程表0!AB:AB,MATCH($A74,总课程表0!AB:AB,0)-1)&amp;CHAR(10)&amp;INDEX(总课程表0!$A:$A,MATCH($A74,总课程表0!AB:AB,0)-1),"")</f>
        <v/>
      </c>
      <c r="AC74" s="50" t="str">
        <f>IFERROR(INDEX(总课程表0!AC:AC,MATCH($A74,总课程表0!AC:AC,0)-1)&amp;CHAR(10)&amp;INDEX(总课程表0!$A:$A,MATCH($A74,总课程表0!AC:AC,0)-1),"")</f>
        <v/>
      </c>
      <c r="AD74" s="51" t="str">
        <f>IFERROR(INDEX(总课程表0!AD:AD,MATCH($A74,总课程表0!AD:AD,0)-1)&amp;CHAR(10)&amp;INDEX(总课程表0!$A:$A,MATCH($A74,总课程表0!AD:AD,0)-1),"")</f>
        <v/>
      </c>
      <c r="AE74" s="49" t="str">
        <f>IFERROR(INDEX(总课程表0!AE:AE,MATCH($A74,总课程表0!AE:AE,0)-1)&amp;CHAR(10)&amp;INDEX(总课程表0!$A:$A,MATCH($A74,总课程表0!AE:AE,0)-1),"")</f>
        <v/>
      </c>
      <c r="AF74" s="49" t="str">
        <f>IFERROR(INDEX(总课程表0!AF:AF,MATCH($A74,总课程表0!AF:AF,0)-1)&amp;CHAR(10)&amp;INDEX(总课程表0!$A:$A,MATCH($A74,总课程表0!AF:AF,0)-1),"")</f>
        <v/>
      </c>
      <c r="AG74" s="54" t="str">
        <f>IFERROR(INDEX(总课程表0!AG:AG,MATCH($A74,总课程表0!AG:AG,0)-1)&amp;CHAR(10)&amp;INDEX(总课程表0!$A:$A,MATCH($A74,总课程表0!AG:AG,0)-1),"")</f>
        <v/>
      </c>
      <c r="AH74" s="51" t="str">
        <f ca="1">IFERROR(INDEX(总课程表0!AH:AH,MATCH($A74,总课程表0!AH:AH,0)-1)&amp;CHAR(10)&amp;INDEX(总课程表0!$A:$A,MATCH($A74,总课程表0!AH:AH,0)-1),"")</f>
        <v/>
      </c>
      <c r="AI74" s="49" t="str">
        <f>IFERROR(INDEX(总课程表0!AI:AI,MATCH($A74,总课程表0!AI:AI,0)-1)&amp;CHAR(10)&amp;INDEX(总课程表0!$A:$A,MATCH($A74,总课程表0!AI:AI,0)-1),"")</f>
        <v/>
      </c>
      <c r="AJ74" s="49" t="str">
        <f>IFERROR(INDEX(总课程表0!AJ:AJ,MATCH($A74,总课程表0!AJ:AJ,0)-1)&amp;CHAR(10)&amp;INDEX(总课程表0!$A:$A,MATCH($A74,总课程表0!AJ:AJ,0)-1),"")</f>
        <v/>
      </c>
      <c r="AK74" s="50" t="str">
        <f>IFERROR(INDEX(总课程表0!AK:AK,MATCH($A74,总课程表0!AK:AK,0)-1)&amp;CHAR(10)&amp;INDEX(总课程表0!$A:$A,MATCH($A74,总课程表0!AK:AK,0)-1),"")</f>
        <v/>
      </c>
      <c r="AL74" s="51" t="str">
        <f>IFERROR(INDEX(总课程表0!AL:AL,MATCH($A74,总课程表0!AL:AL,0)-1)&amp;CHAR(10)&amp;INDEX(总课程表0!$A:$A,MATCH($A74,总课程表0!AL:AL,0)-1),"")</f>
        <v/>
      </c>
      <c r="AM74" s="49" t="str">
        <f>IFERROR(INDEX(总课程表0!AM:AM,MATCH($A74,总课程表0!AM:AM,0)-1)&amp;CHAR(10)&amp;INDEX(总课程表0!$A:$A,MATCH($A74,总课程表0!AM:AM,0)-1),"")</f>
        <v/>
      </c>
      <c r="AN74" s="49" t="str">
        <f>IFERROR(INDEX(总课程表0!AN:AN,MATCH($A74,总课程表0!AN:AN,0)-1)&amp;CHAR(10)&amp;INDEX(总课程表0!$A:$A,MATCH($A74,总课程表0!AN:AN,0)-1),"")</f>
        <v/>
      </c>
      <c r="AO74" s="54" t="str">
        <f>IFERROR(INDEX(总课程表0!AO:AO,MATCH($A74,总课程表0!AO:AO,0)-1)&amp;CHAR(10)&amp;INDEX(总课程表0!$A:$A,MATCH($A74,总课程表0!AO:AO,0)-1),"")</f>
        <v/>
      </c>
      <c r="AR74" s="56"/>
      <c r="AS74" s="56"/>
      <c r="AT74" s="56"/>
      <c r="AU74" s="56"/>
      <c r="AV74" s="56"/>
    </row>
    <row r="75" spans="1:48" ht="22.6" customHeight="1" x14ac:dyDescent="0.15">
      <c r="A75" s="20" t="str">
        <f>教师安排!AI73</f>
        <v>万振贤</v>
      </c>
      <c r="B75" s="48" t="str">
        <f ca="1">IFERROR(INDEX(总课程表0!B:B,MATCH($A75,总课程表0!B:B,0)-1)&amp;CHAR(10)&amp;INDEX(总课程表0!$A:$A,MATCH($A75,总课程表0!B:B,0)-1),"")</f>
        <v/>
      </c>
      <c r="C75" s="49" t="str">
        <f>IFERROR(INDEX(总课程表0!C:C,MATCH($A75,总课程表0!C:C,0)-1)&amp;CHAR(10)&amp;INDEX(总课程表0!$A:$A,MATCH($A75,总课程表0!C:C,0)-1),"")</f>
        <v/>
      </c>
      <c r="D75" s="49" t="str">
        <f>IFERROR(INDEX(总课程表0!D:D,MATCH($A75,总课程表0!D:D,0)-1)&amp;CHAR(10)&amp;INDEX(总课程表0!$A:$A,MATCH($A75,总课程表0!D:D,0)-1),"")</f>
        <v/>
      </c>
      <c r="E75" s="50" t="str">
        <f>IFERROR(INDEX(总课程表0!E:E,MATCH($A75,总课程表0!E:E,0)-1)&amp;CHAR(10)&amp;INDEX(总课程表0!$A:$A,MATCH($A75,总课程表0!E:E,0)-1),"")</f>
        <v>综实2
九5</v>
      </c>
      <c r="F75" s="51" t="str">
        <f>IFERROR(INDEX(总课程表0!F:F,MATCH($A75,总课程表0!F:F,0)-1)&amp;CHAR(10)&amp;INDEX(总课程表0!$A:$A,MATCH($A75,总课程表0!F:F,0)-1),"")</f>
        <v/>
      </c>
      <c r="G75" s="49" t="str">
        <f>IFERROR(INDEX(总课程表0!G:G,MATCH($A75,总课程表0!G:G,0)-1)&amp;CHAR(10)&amp;INDEX(总课程表0!$A:$A,MATCH($A75,总课程表0!G:G,0)-1),"")</f>
        <v/>
      </c>
      <c r="H75" s="49" t="str">
        <f>IFERROR(INDEX(总课程表0!H:H,MATCH($A75,总课程表0!H:H,0)-1)&amp;CHAR(10)&amp;INDEX(总课程表0!$A:$A,MATCH($A75,总课程表0!H:H,0)-1),"")</f>
        <v/>
      </c>
      <c r="I75" s="54" t="str">
        <f>IFERROR(INDEX(总课程表0!I:I,MATCH($A75,总课程表0!I:I,0)-1)&amp;CHAR(10)&amp;INDEX(总课程表0!$A:$A,MATCH($A75,总课程表0!I:I,0)-1),"")</f>
        <v>化学
九5</v>
      </c>
      <c r="J75" s="51" t="str">
        <f ca="1">IFERROR(INDEX(总课程表0!J:J,MATCH($A75,总课程表0!J:J,0)-1)&amp;CHAR(10)&amp;INDEX(总课程表0!$A:$A,MATCH($A75,总课程表0!J:J,0)-1),"")</f>
        <v/>
      </c>
      <c r="K75" s="49" t="str">
        <f>IFERROR(INDEX(总课程表0!K:K,MATCH($A75,总课程表0!K:K,0)-1)&amp;CHAR(10)&amp;INDEX(总课程表0!$A:$A,MATCH($A75,总课程表0!K:K,0)-1),"")</f>
        <v/>
      </c>
      <c r="L75" s="49" t="str">
        <f>IFERROR(INDEX(总课程表0!L:L,MATCH($A75,总课程表0!L:L,0)-1)&amp;CHAR(10)&amp;INDEX(总课程表0!$A:$A,MATCH($A75,总课程表0!L:L,0)-1),"")</f>
        <v/>
      </c>
      <c r="M75" s="50" t="str">
        <f>IFERROR(INDEX(总课程表0!M:M,MATCH($A75,总课程表0!M:M,0)-1)&amp;CHAR(10)&amp;INDEX(总课程表0!$A:$A,MATCH($A75,总课程表0!M:M,0)-1),"")</f>
        <v/>
      </c>
      <c r="N75" s="51" t="str">
        <f>IFERROR(INDEX(总课程表0!N:N,MATCH($A75,总课程表0!N:N,0)-1)&amp;CHAR(10)&amp;INDEX(总课程表0!$A:$A,MATCH($A75,总课程表0!N:N,0)-1),"")</f>
        <v>化学
九5</v>
      </c>
      <c r="O75" s="49" t="str">
        <f>IFERROR(INDEX(总课程表0!O:O,MATCH($A75,总课程表0!O:O,0)-1)&amp;CHAR(10)&amp;INDEX(总课程表0!$A:$A,MATCH($A75,总课程表0!O:O,0)-1),"")</f>
        <v/>
      </c>
      <c r="P75" s="49" t="str">
        <f>IFERROR(INDEX(总课程表0!P:P,MATCH($A75,总课程表0!P:P,0)-1)&amp;CHAR(10)&amp;INDEX(总课程表0!$A:$A,MATCH($A75,总课程表0!P:P,0)-1),"")</f>
        <v/>
      </c>
      <c r="Q75" s="54" t="str">
        <f>IFERROR(INDEX(总课程表0!Q:Q,MATCH($A75,总课程表0!Q:Q,0)-1)&amp;CHAR(10)&amp;INDEX(总课程表0!$A:$A,MATCH($A75,总课程表0!Q:Q,0)-1),"")</f>
        <v/>
      </c>
      <c r="R75" s="51" t="str">
        <f ca="1">IFERROR(INDEX(总课程表0!R:R,MATCH($A75,总课程表0!R:R,0)-1)&amp;CHAR(10)&amp;INDEX(总课程表0!$A:$A,MATCH($A75,总课程表0!R:R,0)-1),"")</f>
        <v/>
      </c>
      <c r="S75" s="49" t="str">
        <f>IFERROR(INDEX(总课程表0!S:S,MATCH($A75,总课程表0!S:S,0)-1)&amp;CHAR(10)&amp;INDEX(总课程表0!$A:$A,MATCH($A75,总课程表0!S:S,0)-1),"")</f>
        <v/>
      </c>
      <c r="T75" s="49" t="str">
        <f>IFERROR(INDEX(总课程表0!T:T,MATCH($A75,总课程表0!T:T,0)-1)&amp;CHAR(10)&amp;INDEX(总课程表0!$A:$A,MATCH($A75,总课程表0!T:T,0)-1),"")</f>
        <v/>
      </c>
      <c r="U75" s="50" t="str">
        <f>IFERROR(INDEX(总课程表0!U:U,MATCH($A75,总课程表0!U:U,0)-1)&amp;CHAR(10)&amp;INDEX(总课程表0!$A:$A,MATCH($A75,总课程表0!U:U,0)-1),"")</f>
        <v>生物
七3</v>
      </c>
      <c r="V75" s="51" t="str">
        <f>IFERROR(INDEX(总课程表0!V:V,MATCH($A75,总课程表0!V:V,0)-1)&amp;CHAR(10)&amp;INDEX(总课程表0!$A:$A,MATCH($A75,总课程表0!V:V,0)-1),"")</f>
        <v/>
      </c>
      <c r="W75" s="49" t="str">
        <f>IFERROR(INDEX(总课程表0!W:W,MATCH($A75,总课程表0!W:W,0)-1)&amp;CHAR(10)&amp;INDEX(总课程表0!$A:$A,MATCH($A75,总课程表0!W:W,0)-1),"")</f>
        <v/>
      </c>
      <c r="X75" s="49" t="str">
        <f t="array" ref="X75">IFERROR(IF(OR(A75=走班课),"选修",INDEX(总课程表0!X:X,MATCH($A75,总课程表0!X:X,0)-1)&amp;CHAR(10)&amp;INDEX(总课程表0!$A:$A,MATCH($A75,总课程表0!X:X,0)-1)),"")</f>
        <v/>
      </c>
      <c r="Y75" s="54" t="str">
        <f>IFERROR(INDEX(总课程表0!Y:Y,MATCH($A75,总课程表0!Y:Y,0)-1)&amp;CHAR(10)&amp;INDEX(总课程表0!$A:$A,MATCH($A75,总课程表0!Y:Y,0)-1),"")</f>
        <v>化学
九5</v>
      </c>
      <c r="Z75" s="51" t="str">
        <f ca="1">IFERROR(INDEX(总课程表0!Z:Z,MATCH($A75,总课程表0!Z:Z,0)-1)&amp;CHAR(10)&amp;INDEX(总课程表0!$A:$A,MATCH($A75,总课程表0!Z:Z,0)-1),"")</f>
        <v/>
      </c>
      <c r="AA75" s="49" t="str">
        <f>IFERROR(INDEX(总课程表0!AA:AA,MATCH($A75,总课程表0!AA:AA,0)-1)&amp;CHAR(10)&amp;INDEX(总课程表0!$A:$A,MATCH($A75,总课程表0!AA:AA,0)-1),"")</f>
        <v/>
      </c>
      <c r="AB75" s="49" t="str">
        <f>IFERROR(INDEX(总课程表0!AB:AB,MATCH($A75,总课程表0!AB:AB,0)-1)&amp;CHAR(10)&amp;INDEX(总课程表0!$A:$A,MATCH($A75,总课程表0!AB:AB,0)-1),"")</f>
        <v/>
      </c>
      <c r="AC75" s="50" t="str">
        <f>IFERROR(INDEX(总课程表0!AC:AC,MATCH($A75,总课程表0!AC:AC,0)-1)&amp;CHAR(10)&amp;INDEX(总课程表0!$A:$A,MATCH($A75,总课程表0!AC:AC,0)-1),"")</f>
        <v/>
      </c>
      <c r="AD75" s="51" t="str">
        <f>IFERROR(INDEX(总课程表0!AD:AD,MATCH($A75,总课程表0!AD:AD,0)-1)&amp;CHAR(10)&amp;INDEX(总课程表0!$A:$A,MATCH($A75,总课程表0!AD:AD,0)-1),"")</f>
        <v>化学
九5</v>
      </c>
      <c r="AE75" s="49" t="str">
        <f>IFERROR(INDEX(总课程表0!AE:AE,MATCH($A75,总课程表0!AE:AE,0)-1)&amp;CHAR(10)&amp;INDEX(总课程表0!$A:$A,MATCH($A75,总课程表0!AE:AE,0)-1),"")</f>
        <v/>
      </c>
      <c r="AF75" s="49" t="str">
        <f>IFERROR(INDEX(总课程表0!AF:AF,MATCH($A75,总课程表0!AF:AF,0)-1)&amp;CHAR(10)&amp;INDEX(总课程表0!$A:$A,MATCH($A75,总课程表0!AF:AF,0)-1),"")</f>
        <v>生物
七3</v>
      </c>
      <c r="AG75" s="54" t="str">
        <f>IFERROR(INDEX(总课程表0!AG:AG,MATCH($A75,总课程表0!AG:AG,0)-1)&amp;CHAR(10)&amp;INDEX(总课程表0!$A:$A,MATCH($A75,总课程表0!AG:AG,0)-1),"")</f>
        <v/>
      </c>
      <c r="AH75" s="51" t="str">
        <f ca="1">IFERROR(INDEX(总课程表0!AH:AH,MATCH($A75,总课程表0!AH:AH,0)-1)&amp;CHAR(10)&amp;INDEX(总课程表0!$A:$A,MATCH($A75,总课程表0!AH:AH,0)-1),"")</f>
        <v/>
      </c>
      <c r="AI75" s="49" t="str">
        <f>IFERROR(INDEX(总课程表0!AI:AI,MATCH($A75,总课程表0!AI:AI,0)-1)&amp;CHAR(10)&amp;INDEX(总课程表0!$A:$A,MATCH($A75,总课程表0!AI:AI,0)-1),"")</f>
        <v/>
      </c>
      <c r="AJ75" s="49" t="str">
        <f>IFERROR(INDEX(总课程表0!AJ:AJ,MATCH($A75,总课程表0!AJ:AJ,0)-1)&amp;CHAR(10)&amp;INDEX(总课程表0!$A:$A,MATCH($A75,总课程表0!AJ:AJ,0)-1),"")</f>
        <v>化学
九5</v>
      </c>
      <c r="AK75" s="50" t="str">
        <f>IFERROR(INDEX(总课程表0!AK:AK,MATCH($A75,总课程表0!AK:AK,0)-1)&amp;CHAR(10)&amp;INDEX(总课程表0!$A:$A,MATCH($A75,总课程表0!AK:AK,0)-1),"")</f>
        <v>生物
七3</v>
      </c>
      <c r="AL75" s="51" t="str">
        <f>IFERROR(INDEX(总课程表0!AL:AL,MATCH($A75,总课程表0!AL:AL,0)-1)&amp;CHAR(10)&amp;INDEX(总课程表0!$A:$A,MATCH($A75,总课程表0!AL:AL,0)-1),"")</f>
        <v/>
      </c>
      <c r="AM75" s="49" t="str">
        <f>IFERROR(INDEX(总课程表0!AM:AM,MATCH($A75,总课程表0!AM:AM,0)-1)&amp;CHAR(10)&amp;INDEX(总课程表0!$A:$A,MATCH($A75,总课程表0!AM:AM,0)-1),"")</f>
        <v/>
      </c>
      <c r="AN75" s="49" t="str">
        <f>IFERROR(INDEX(总课程表0!AN:AN,MATCH($A75,总课程表0!AN:AN,0)-1)&amp;CHAR(10)&amp;INDEX(总课程表0!$A:$A,MATCH($A75,总课程表0!AN:AN,0)-1),"")</f>
        <v/>
      </c>
      <c r="AO75" s="54" t="str">
        <f>IFERROR(INDEX(总课程表0!AO:AO,MATCH($A75,总课程表0!AO:AO,0)-1)&amp;CHAR(10)&amp;INDEX(总课程表0!$A:$A,MATCH($A75,总课程表0!AO:AO,0)-1),"")</f>
        <v/>
      </c>
      <c r="AR75" s="56"/>
      <c r="AS75" s="56"/>
      <c r="AT75" s="56"/>
      <c r="AU75" s="56"/>
      <c r="AV75" s="56"/>
    </row>
    <row r="76" spans="1:48" ht="22.6" customHeight="1" x14ac:dyDescent="0.15">
      <c r="A76" s="20" t="str">
        <f>教师安排!AI74</f>
        <v>王春平</v>
      </c>
      <c r="B76" s="48" t="str">
        <f ca="1">IFERROR(INDEX(总课程表0!B:B,MATCH($A76,总课程表0!B:B,0)-1)&amp;CHAR(10)&amp;INDEX(总课程表0!$A:$A,MATCH($A76,总课程表0!B:B,0)-1),"")</f>
        <v/>
      </c>
      <c r="C76" s="49" t="str">
        <f>IFERROR(INDEX(总课程表0!C:C,MATCH($A76,总课程表0!C:C,0)-1)&amp;CHAR(10)&amp;INDEX(总课程表0!$A:$A,MATCH($A76,总课程表0!C:C,0)-1),"")</f>
        <v/>
      </c>
      <c r="D76" s="49" t="str">
        <f>IFERROR(INDEX(总课程表0!D:D,MATCH($A76,总课程表0!D:D,0)-1)&amp;CHAR(10)&amp;INDEX(总课程表0!$A:$A,MATCH($A76,总课程表0!D:D,0)-1),"")</f>
        <v>体育
九4</v>
      </c>
      <c r="E76" s="50" t="str">
        <f>IFERROR(INDEX(总课程表0!E:E,MATCH($A76,总课程表0!E:E,0)-1)&amp;CHAR(10)&amp;INDEX(总课程表0!$A:$A,MATCH($A76,总课程表0!E:E,0)-1),"")</f>
        <v>体育
九3</v>
      </c>
      <c r="F76" s="51" t="str">
        <f>IFERROR(INDEX(总课程表0!F:F,MATCH($A76,总课程表0!F:F,0)-1)&amp;CHAR(10)&amp;INDEX(总课程表0!$A:$A,MATCH($A76,总课程表0!F:F,0)-1),"")</f>
        <v/>
      </c>
      <c r="G76" s="49" t="str">
        <f>IFERROR(INDEX(总课程表0!G:G,MATCH($A76,总课程表0!G:G,0)-1)&amp;CHAR(10)&amp;INDEX(总课程表0!$A:$A,MATCH($A76,总课程表0!G:G,0)-1),"")</f>
        <v>体育
八5</v>
      </c>
      <c r="H76" s="49" t="str">
        <f>IFERROR(INDEX(总课程表0!H:H,MATCH($A76,总课程表0!H:H,0)-1)&amp;CHAR(10)&amp;INDEX(总课程表0!$A:$A,MATCH($A76,总课程表0!H:H,0)-1),"")</f>
        <v>体育
九11</v>
      </c>
      <c r="I76" s="54" t="str">
        <f>IFERROR(INDEX(总课程表0!I:I,MATCH($A76,总课程表0!I:I,0)-1)&amp;CHAR(10)&amp;INDEX(总课程表0!$A:$A,MATCH($A76,总课程表0!I:I,0)-1),"")</f>
        <v/>
      </c>
      <c r="J76" s="51" t="str">
        <f ca="1">IFERROR(INDEX(总课程表0!J:J,MATCH($A76,总课程表0!J:J,0)-1)&amp;CHAR(10)&amp;INDEX(总课程表0!$A:$A,MATCH($A76,总课程表0!J:J,0)-1),"")</f>
        <v/>
      </c>
      <c r="K76" s="49" t="str">
        <f>IFERROR(INDEX(总课程表0!K:K,MATCH($A76,总课程表0!K:K,0)-1)&amp;CHAR(10)&amp;INDEX(总课程表0!$A:$A,MATCH($A76,总课程表0!K:K,0)-1),"")</f>
        <v/>
      </c>
      <c r="L76" s="49" t="str">
        <f>IFERROR(INDEX(总课程表0!L:L,MATCH($A76,总课程表0!L:L,0)-1)&amp;CHAR(10)&amp;INDEX(总课程表0!$A:$A,MATCH($A76,总课程表0!L:L,0)-1),"")</f>
        <v/>
      </c>
      <c r="M76" s="50" t="str">
        <f>IFERROR(INDEX(总课程表0!M:M,MATCH($A76,总课程表0!M:M,0)-1)&amp;CHAR(10)&amp;INDEX(总课程表0!$A:$A,MATCH($A76,总课程表0!M:M,0)-1),"")</f>
        <v/>
      </c>
      <c r="N76" s="51" t="str">
        <f>IFERROR(INDEX(总课程表0!N:N,MATCH($A76,总课程表0!N:N,0)-1)&amp;CHAR(10)&amp;INDEX(总课程表0!$A:$A,MATCH($A76,总课程表0!N:N,0)-1),"")</f>
        <v/>
      </c>
      <c r="O76" s="49" t="str">
        <f>IFERROR(INDEX(总课程表0!O:O,MATCH($A76,总课程表0!O:O,0)-1)&amp;CHAR(10)&amp;INDEX(总课程表0!$A:$A,MATCH($A76,总课程表0!O:O,0)-1),"")</f>
        <v/>
      </c>
      <c r="P76" s="49" t="str">
        <f>IFERROR(INDEX(总课程表0!P:P,MATCH($A76,总课程表0!P:P,0)-1)&amp;CHAR(10)&amp;INDEX(总课程表0!$A:$A,MATCH($A76,总课程表0!P:P,0)-1),"")</f>
        <v>体育
九11</v>
      </c>
      <c r="Q76" s="54" t="str">
        <f>IFERROR(INDEX(总课程表0!Q:Q,MATCH($A76,总课程表0!Q:Q,0)-1)&amp;CHAR(10)&amp;INDEX(总课程表0!$A:$A,MATCH($A76,总课程表0!Q:Q,0)-1),"")</f>
        <v/>
      </c>
      <c r="R76" s="51" t="str">
        <f ca="1">IFERROR(INDEX(总课程表0!R:R,MATCH($A76,总课程表0!R:R,0)-1)&amp;CHAR(10)&amp;INDEX(总课程表0!$A:$A,MATCH($A76,总课程表0!R:R,0)-1),"")</f>
        <v/>
      </c>
      <c r="S76" s="49" t="str">
        <f>IFERROR(INDEX(总课程表0!S:S,MATCH($A76,总课程表0!S:S,0)-1)&amp;CHAR(10)&amp;INDEX(总课程表0!$A:$A,MATCH($A76,总课程表0!S:S,0)-1),"")</f>
        <v/>
      </c>
      <c r="T76" s="49" t="str">
        <f>IFERROR(INDEX(总课程表0!T:T,MATCH($A76,总课程表0!T:T,0)-1)&amp;CHAR(10)&amp;INDEX(总课程表0!$A:$A,MATCH($A76,总课程表0!T:T,0)-1),"")</f>
        <v/>
      </c>
      <c r="U76" s="50" t="str">
        <f>IFERROR(INDEX(总课程表0!U:U,MATCH($A76,总课程表0!U:U,0)-1)&amp;CHAR(10)&amp;INDEX(总课程表0!$A:$A,MATCH($A76,总课程表0!U:U,0)-1),"")</f>
        <v>体育
八5</v>
      </c>
      <c r="V76" s="51" t="str">
        <f>IFERROR(INDEX(总课程表0!V:V,MATCH($A76,总课程表0!V:V,0)-1)&amp;CHAR(10)&amp;INDEX(总课程表0!$A:$A,MATCH($A76,总课程表0!V:V,0)-1),"")</f>
        <v>体育
九3</v>
      </c>
      <c r="W76" s="49" t="str">
        <f>IFERROR(INDEX(总课程表0!W:W,MATCH($A76,总课程表0!W:W,0)-1)&amp;CHAR(10)&amp;INDEX(总课程表0!$A:$A,MATCH($A76,总课程表0!W:W,0)-1),"")</f>
        <v/>
      </c>
      <c r="X76" s="49" t="str">
        <f t="array" ref="X76">IFERROR(IF(OR(A76=走班课),"选修",INDEX(总课程表0!X:X,MATCH($A76,总课程表0!X:X,0)-1)&amp;CHAR(10)&amp;INDEX(总课程表0!$A:$A,MATCH($A76,总课程表0!X:X,0)-1)),"")</f>
        <v>选修</v>
      </c>
      <c r="Y76" s="54" t="str">
        <f>IFERROR(INDEX(总课程表0!Y:Y,MATCH($A76,总课程表0!Y:Y,0)-1)&amp;CHAR(10)&amp;INDEX(总课程表0!$A:$A,MATCH($A76,总课程表0!Y:Y,0)-1),"")</f>
        <v/>
      </c>
      <c r="Z76" s="51" t="str">
        <f ca="1">IFERROR(INDEX(总课程表0!Z:Z,MATCH($A76,总课程表0!Z:Z,0)-1)&amp;CHAR(10)&amp;INDEX(总课程表0!$A:$A,MATCH($A76,总课程表0!Z:Z,0)-1),"")</f>
        <v/>
      </c>
      <c r="AA76" s="49" t="str">
        <f>IFERROR(INDEX(总课程表0!AA:AA,MATCH($A76,总课程表0!AA:AA,0)-1)&amp;CHAR(10)&amp;INDEX(总课程表0!$A:$A,MATCH($A76,总课程表0!AA:AA,0)-1),"")</f>
        <v/>
      </c>
      <c r="AB76" s="49" t="str">
        <f>IFERROR(INDEX(总课程表0!AB:AB,MATCH($A76,总课程表0!AB:AB,0)-1)&amp;CHAR(10)&amp;INDEX(总课程表0!$A:$A,MATCH($A76,总课程表0!AB:AB,0)-1),"")</f>
        <v/>
      </c>
      <c r="AC76" s="50" t="str">
        <f>IFERROR(INDEX(总课程表0!AC:AC,MATCH($A76,总课程表0!AC:AC,0)-1)&amp;CHAR(10)&amp;INDEX(总课程表0!$A:$A,MATCH($A76,总课程表0!AC:AC,0)-1),"")</f>
        <v/>
      </c>
      <c r="AD76" s="51" t="str">
        <f>IFERROR(INDEX(总课程表0!AD:AD,MATCH($A76,总课程表0!AD:AD,0)-1)&amp;CHAR(10)&amp;INDEX(总课程表0!$A:$A,MATCH($A76,总课程表0!AD:AD,0)-1),"")</f>
        <v>体育
九3</v>
      </c>
      <c r="AE76" s="49" t="str">
        <f>IFERROR(INDEX(总课程表0!AE:AE,MATCH($A76,总课程表0!AE:AE,0)-1)&amp;CHAR(10)&amp;INDEX(总课程表0!$A:$A,MATCH($A76,总课程表0!AE:AE,0)-1),"")</f>
        <v/>
      </c>
      <c r="AF76" s="49" t="str">
        <f>IFERROR(INDEX(总课程表0!AF:AF,MATCH($A76,总课程表0!AF:AF,0)-1)&amp;CHAR(10)&amp;INDEX(总课程表0!$A:$A,MATCH($A76,总课程表0!AF:AF,0)-1),"")</f>
        <v>体育
九4</v>
      </c>
      <c r="AG76" s="54" t="str">
        <f>IFERROR(INDEX(总课程表0!AG:AG,MATCH($A76,总课程表0!AG:AG,0)-1)&amp;CHAR(10)&amp;INDEX(总课程表0!$A:$A,MATCH($A76,总课程表0!AG:AG,0)-1),"")</f>
        <v/>
      </c>
      <c r="AH76" s="51" t="str">
        <f ca="1">IFERROR(INDEX(总课程表0!AH:AH,MATCH($A76,总课程表0!AH:AH,0)-1)&amp;CHAR(10)&amp;INDEX(总课程表0!$A:$A,MATCH($A76,总课程表0!AH:AH,0)-1),"")</f>
        <v/>
      </c>
      <c r="AI76" s="49" t="str">
        <f>IFERROR(INDEX(总课程表0!AI:AI,MATCH($A76,总课程表0!AI:AI,0)-1)&amp;CHAR(10)&amp;INDEX(总课程表0!$A:$A,MATCH($A76,总课程表0!AI:AI,0)-1),"")</f>
        <v/>
      </c>
      <c r="AJ76" s="49" t="str">
        <f>IFERROR(INDEX(总课程表0!AJ:AJ,MATCH($A76,总课程表0!AJ:AJ,0)-1)&amp;CHAR(10)&amp;INDEX(总课程表0!$A:$A,MATCH($A76,总课程表0!AJ:AJ,0)-1),"")</f>
        <v>体育
八5</v>
      </c>
      <c r="AK76" s="50" t="str">
        <f>IFERROR(INDEX(总课程表0!AK:AK,MATCH($A76,总课程表0!AK:AK,0)-1)&amp;CHAR(10)&amp;INDEX(总课程表0!$A:$A,MATCH($A76,总课程表0!AK:AK,0)-1),"")</f>
        <v/>
      </c>
      <c r="AL76" s="51" t="str">
        <f>IFERROR(INDEX(总课程表0!AL:AL,MATCH($A76,总课程表0!AL:AL,0)-1)&amp;CHAR(10)&amp;INDEX(总课程表0!$A:$A,MATCH($A76,总课程表0!AL:AL,0)-1),"")</f>
        <v>体育
九11</v>
      </c>
      <c r="AM76" s="49" t="str">
        <f>IFERROR(INDEX(总课程表0!AM:AM,MATCH($A76,总课程表0!AM:AM,0)-1)&amp;CHAR(10)&amp;INDEX(总课程表0!$A:$A,MATCH($A76,总课程表0!AM:AM,0)-1),"")</f>
        <v/>
      </c>
      <c r="AN76" s="49" t="str">
        <f>IFERROR(INDEX(总课程表0!AN:AN,MATCH($A76,总课程表0!AN:AN,0)-1)&amp;CHAR(10)&amp;INDEX(总课程表0!$A:$A,MATCH($A76,总课程表0!AN:AN,0)-1),"")</f>
        <v>体育
九4</v>
      </c>
      <c r="AO76" s="54" t="str">
        <f>IFERROR(INDEX(总课程表0!AO:AO,MATCH($A76,总课程表0!AO:AO,0)-1)&amp;CHAR(10)&amp;INDEX(总课程表0!$A:$A,MATCH($A76,总课程表0!AO:AO,0)-1),"")</f>
        <v/>
      </c>
      <c r="AR76" s="56"/>
      <c r="AS76" s="56"/>
      <c r="AT76" s="56"/>
      <c r="AU76" s="56"/>
      <c r="AV76" s="56"/>
    </row>
    <row r="77" spans="1:48" ht="22.6" customHeight="1" x14ac:dyDescent="0.15">
      <c r="A77" s="20" t="str">
        <f>教师安排!AI75</f>
        <v>王冬梅</v>
      </c>
      <c r="B77" s="48" t="str">
        <f ca="1">IFERROR(INDEX(总课程表0!B:B,MATCH($A77,总课程表0!B:B,0)-1)&amp;CHAR(10)&amp;INDEX(总课程表0!$A:$A,MATCH($A77,总课程表0!B:B,0)-1),"")</f>
        <v/>
      </c>
      <c r="C77" s="49" t="str">
        <f>IFERROR(INDEX(总课程表0!C:C,MATCH($A77,总课程表0!C:C,0)-1)&amp;CHAR(10)&amp;INDEX(总课程表0!$A:$A,MATCH($A77,总课程表0!C:C,0)-1),"")</f>
        <v>数学
七1</v>
      </c>
      <c r="D77" s="49" t="str">
        <f>IFERROR(INDEX(总课程表0!D:D,MATCH($A77,总课程表0!D:D,0)-1)&amp;CHAR(10)&amp;INDEX(总课程表0!$A:$A,MATCH($A77,总课程表0!D:D,0)-1),"")</f>
        <v/>
      </c>
      <c r="E77" s="50" t="str">
        <f>IFERROR(INDEX(总课程表0!E:E,MATCH($A77,总课程表0!E:E,0)-1)&amp;CHAR(10)&amp;INDEX(总课程表0!$A:$A,MATCH($A77,总课程表0!E:E,0)-1),"")</f>
        <v/>
      </c>
      <c r="F77" s="51" t="str">
        <f>IFERROR(INDEX(总课程表0!F:F,MATCH($A77,总课程表0!F:F,0)-1)&amp;CHAR(10)&amp;INDEX(总课程表0!$A:$A,MATCH($A77,总课程表0!F:F,0)-1),"")</f>
        <v/>
      </c>
      <c r="G77" s="49" t="str">
        <f>IFERROR(INDEX(总课程表0!G:G,MATCH($A77,总课程表0!G:G,0)-1)&amp;CHAR(10)&amp;INDEX(总课程表0!$A:$A,MATCH($A77,总课程表0!G:G,0)-1),"")</f>
        <v/>
      </c>
      <c r="H77" s="49" t="str">
        <f>IFERROR(INDEX(总课程表0!H:H,MATCH($A77,总课程表0!H:H,0)-1)&amp;CHAR(10)&amp;INDEX(总课程表0!$A:$A,MATCH($A77,总课程表0!H:H,0)-1),"")</f>
        <v/>
      </c>
      <c r="I77" s="54" t="str">
        <f>IFERROR(INDEX(总课程表0!I:I,MATCH($A77,总课程表0!I:I,0)-1)&amp;CHAR(10)&amp;INDEX(总课程表0!$A:$A,MATCH($A77,总课程表0!I:I,0)-1),"")</f>
        <v/>
      </c>
      <c r="J77" s="51" t="str">
        <f ca="1">IFERROR(INDEX(总课程表0!J:J,MATCH($A77,总课程表0!J:J,0)-1)&amp;CHAR(10)&amp;INDEX(总课程表0!$A:$A,MATCH($A77,总课程表0!J:J,0)-1),"")</f>
        <v/>
      </c>
      <c r="K77" s="49" t="str">
        <f>IFERROR(INDEX(总课程表0!K:K,MATCH($A77,总课程表0!K:K,0)-1)&amp;CHAR(10)&amp;INDEX(总课程表0!$A:$A,MATCH($A77,总课程表0!K:K,0)-1),"")</f>
        <v/>
      </c>
      <c r="L77" s="49" t="str">
        <f>IFERROR(INDEX(总课程表0!L:L,MATCH($A77,总课程表0!L:L,0)-1)&amp;CHAR(10)&amp;INDEX(总课程表0!$A:$A,MATCH($A77,总课程表0!L:L,0)-1),"")</f>
        <v/>
      </c>
      <c r="M77" s="50" t="str">
        <f>IFERROR(INDEX(总课程表0!M:M,MATCH($A77,总课程表0!M:M,0)-1)&amp;CHAR(10)&amp;INDEX(总课程表0!$A:$A,MATCH($A77,总课程表0!M:M,0)-1),"")</f>
        <v>数学
七1</v>
      </c>
      <c r="N77" s="51" t="str">
        <f>IFERROR(INDEX(总课程表0!N:N,MATCH($A77,总课程表0!N:N,0)-1)&amp;CHAR(10)&amp;INDEX(总课程表0!$A:$A,MATCH($A77,总课程表0!N:N,0)-1),"")</f>
        <v/>
      </c>
      <c r="O77" s="49" t="str">
        <f>IFERROR(INDEX(总课程表0!O:O,MATCH($A77,总课程表0!O:O,0)-1)&amp;CHAR(10)&amp;INDEX(总课程表0!$A:$A,MATCH($A77,总课程表0!O:O,0)-1),"")</f>
        <v/>
      </c>
      <c r="P77" s="49" t="str">
        <f>IFERROR(INDEX(总课程表0!P:P,MATCH($A77,总课程表0!P:P,0)-1)&amp;CHAR(10)&amp;INDEX(总课程表0!$A:$A,MATCH($A77,总课程表0!P:P,0)-1),"")</f>
        <v/>
      </c>
      <c r="Q77" s="54" t="str">
        <f>IFERROR(INDEX(总课程表0!Q:Q,MATCH($A77,总课程表0!Q:Q,0)-1)&amp;CHAR(10)&amp;INDEX(总课程表0!$A:$A,MATCH($A77,总课程表0!Q:Q,0)-1),"")</f>
        <v/>
      </c>
      <c r="R77" s="51" t="str">
        <f ca="1">IFERROR(INDEX(总课程表0!R:R,MATCH($A77,总课程表0!R:R,0)-1)&amp;CHAR(10)&amp;INDEX(总课程表0!$A:$A,MATCH($A77,总课程表0!R:R,0)-1),"")</f>
        <v>数学
七1</v>
      </c>
      <c r="S77" s="49" t="str">
        <f>IFERROR(INDEX(总课程表0!S:S,MATCH($A77,总课程表0!S:S,0)-1)&amp;CHAR(10)&amp;INDEX(总课程表0!$A:$A,MATCH($A77,总课程表0!S:S,0)-1),"")</f>
        <v/>
      </c>
      <c r="T77" s="49" t="str">
        <f>IFERROR(INDEX(总课程表0!T:T,MATCH($A77,总课程表0!T:T,0)-1)&amp;CHAR(10)&amp;INDEX(总课程表0!$A:$A,MATCH($A77,总课程表0!T:T,0)-1),"")</f>
        <v/>
      </c>
      <c r="U77" s="50" t="str">
        <f>IFERROR(INDEX(总课程表0!U:U,MATCH($A77,总课程表0!U:U,0)-1)&amp;CHAR(10)&amp;INDEX(总课程表0!$A:$A,MATCH($A77,总课程表0!U:U,0)-1),"")</f>
        <v/>
      </c>
      <c r="V77" s="51" t="str">
        <f>IFERROR(INDEX(总课程表0!V:V,MATCH($A77,总课程表0!V:V,0)-1)&amp;CHAR(10)&amp;INDEX(总课程表0!$A:$A,MATCH($A77,总课程表0!V:V,0)-1),"")</f>
        <v/>
      </c>
      <c r="W77" s="49" t="str">
        <f>IFERROR(INDEX(总课程表0!W:W,MATCH($A77,总课程表0!W:W,0)-1)&amp;CHAR(10)&amp;INDEX(总课程表0!$A:$A,MATCH($A77,总课程表0!W:W,0)-1),"")</f>
        <v/>
      </c>
      <c r="X77" s="49" t="str">
        <f t="array" ref="X77">IFERROR(IF(OR(A77=走班课),"选修",INDEX(总课程表0!X:X,MATCH($A77,总课程表0!X:X,0)-1)&amp;CHAR(10)&amp;INDEX(总课程表0!$A:$A,MATCH($A77,总课程表0!X:X,0)-1)),"")</f>
        <v/>
      </c>
      <c r="Y77" s="54" t="str">
        <f>IFERROR(INDEX(总课程表0!Y:Y,MATCH($A77,总课程表0!Y:Y,0)-1)&amp;CHAR(10)&amp;INDEX(总课程表0!$A:$A,MATCH($A77,总课程表0!Y:Y,0)-1),"")</f>
        <v/>
      </c>
      <c r="Z77" s="51" t="str">
        <f ca="1">IFERROR(INDEX(总课程表0!Z:Z,MATCH($A77,总课程表0!Z:Z,0)-1)&amp;CHAR(10)&amp;INDEX(总课程表0!$A:$A,MATCH($A77,总课程表0!Z:Z,0)-1),"")</f>
        <v>数学
七1</v>
      </c>
      <c r="AA77" s="49" t="str">
        <f>IFERROR(INDEX(总课程表0!AA:AA,MATCH($A77,总课程表0!AA:AA,0)-1)&amp;CHAR(10)&amp;INDEX(总课程表0!$A:$A,MATCH($A77,总课程表0!AA:AA,0)-1),"")</f>
        <v/>
      </c>
      <c r="AB77" s="49" t="str">
        <f>IFERROR(INDEX(总课程表0!AB:AB,MATCH($A77,总课程表0!AB:AB,0)-1)&amp;CHAR(10)&amp;INDEX(总课程表0!$A:$A,MATCH($A77,总课程表0!AB:AB,0)-1),"")</f>
        <v/>
      </c>
      <c r="AC77" s="50" t="str">
        <f>IFERROR(INDEX(总课程表0!AC:AC,MATCH($A77,总课程表0!AC:AC,0)-1)&amp;CHAR(10)&amp;INDEX(总课程表0!$A:$A,MATCH($A77,总课程表0!AC:AC,0)-1),"")</f>
        <v/>
      </c>
      <c r="AD77" s="51" t="str">
        <f>IFERROR(INDEX(总课程表0!AD:AD,MATCH($A77,总课程表0!AD:AD,0)-1)&amp;CHAR(10)&amp;INDEX(总课程表0!$A:$A,MATCH($A77,总课程表0!AD:AD,0)-1),"")</f>
        <v/>
      </c>
      <c r="AE77" s="49" t="str">
        <f>IFERROR(INDEX(总课程表0!AE:AE,MATCH($A77,总课程表0!AE:AE,0)-1)&amp;CHAR(10)&amp;INDEX(总课程表0!$A:$A,MATCH($A77,总课程表0!AE:AE,0)-1),"")</f>
        <v/>
      </c>
      <c r="AF77" s="49" t="str">
        <f>IFERROR(INDEX(总课程表0!AF:AF,MATCH($A77,总课程表0!AF:AF,0)-1)&amp;CHAR(10)&amp;INDEX(总课程表0!$A:$A,MATCH($A77,总课程表0!AF:AF,0)-1),"")</f>
        <v/>
      </c>
      <c r="AG77" s="54" t="str">
        <f>IFERROR(INDEX(总课程表0!AG:AG,MATCH($A77,总课程表0!AG:AG,0)-1)&amp;CHAR(10)&amp;INDEX(总课程表0!$A:$A,MATCH($A77,总课程表0!AG:AG,0)-1),"")</f>
        <v/>
      </c>
      <c r="AH77" s="51" t="str">
        <f ca="1">IFERROR(INDEX(总课程表0!AH:AH,MATCH($A77,总课程表0!AH:AH,0)-1)&amp;CHAR(10)&amp;INDEX(总课程表0!$A:$A,MATCH($A77,总课程表0!AH:AH,0)-1),"")</f>
        <v>数学
七1</v>
      </c>
      <c r="AI77" s="49" t="str">
        <f>IFERROR(INDEX(总课程表0!AI:AI,MATCH($A77,总课程表0!AI:AI,0)-1)&amp;CHAR(10)&amp;INDEX(总课程表0!$A:$A,MATCH($A77,总课程表0!AI:AI,0)-1),"")</f>
        <v/>
      </c>
      <c r="AJ77" s="49" t="str">
        <f>IFERROR(INDEX(总课程表0!AJ:AJ,MATCH($A77,总课程表0!AJ:AJ,0)-1)&amp;CHAR(10)&amp;INDEX(总课程表0!$A:$A,MATCH($A77,总课程表0!AJ:AJ,0)-1),"")</f>
        <v/>
      </c>
      <c r="AK77" s="50" t="str">
        <f>IFERROR(INDEX(总课程表0!AK:AK,MATCH($A77,总课程表0!AK:AK,0)-1)&amp;CHAR(10)&amp;INDEX(总课程表0!$A:$A,MATCH($A77,总课程表0!AK:AK,0)-1),"")</f>
        <v/>
      </c>
      <c r="AL77" s="51" t="str">
        <f>IFERROR(INDEX(总课程表0!AL:AL,MATCH($A77,总课程表0!AL:AL,0)-1)&amp;CHAR(10)&amp;INDEX(总课程表0!$A:$A,MATCH($A77,总课程表0!AL:AL,0)-1),"")</f>
        <v>综实
七1</v>
      </c>
      <c r="AM77" s="49" t="str">
        <f>IFERROR(INDEX(总课程表0!AM:AM,MATCH($A77,总课程表0!AM:AM,0)-1)&amp;CHAR(10)&amp;INDEX(总课程表0!$A:$A,MATCH($A77,总课程表0!AM:AM,0)-1),"")</f>
        <v/>
      </c>
      <c r="AN77" s="49" t="str">
        <f>IFERROR(INDEX(总课程表0!AN:AN,MATCH($A77,总课程表0!AN:AN,0)-1)&amp;CHAR(10)&amp;INDEX(总课程表0!$A:$A,MATCH($A77,总课程表0!AN:AN,0)-1),"")</f>
        <v/>
      </c>
      <c r="AO77" s="54" t="str">
        <f>IFERROR(INDEX(总课程表0!AO:AO,MATCH($A77,总课程表0!AO:AO,0)-1)&amp;CHAR(10)&amp;INDEX(总课程表0!$A:$A,MATCH($A77,总课程表0!AO:AO,0)-1),"")</f>
        <v/>
      </c>
      <c r="AR77" s="56"/>
      <c r="AS77" s="56"/>
      <c r="AT77" s="56"/>
      <c r="AU77" s="56"/>
      <c r="AV77" s="56"/>
    </row>
    <row r="78" spans="1:48" ht="22.6" customHeight="1" x14ac:dyDescent="0.15">
      <c r="A78" s="20" t="str">
        <f>教师安排!AI76</f>
        <v>王红燕</v>
      </c>
      <c r="B78" s="48" t="str">
        <f ca="1">IFERROR(INDEX(总课程表0!B:B,MATCH($A78,总课程表0!B:B,0)-1)&amp;CHAR(10)&amp;INDEX(总课程表0!$A:$A,MATCH($A78,总课程表0!B:B,0)-1),"")</f>
        <v/>
      </c>
      <c r="C78" s="49" t="str">
        <f>IFERROR(INDEX(总课程表0!C:C,MATCH($A78,总课程表0!C:C,0)-1)&amp;CHAR(10)&amp;INDEX(总课程表0!$A:$A,MATCH($A78,总课程表0!C:C,0)-1),"")</f>
        <v/>
      </c>
      <c r="D78" s="49" t="str">
        <f>IFERROR(INDEX(总课程表0!D:D,MATCH($A78,总课程表0!D:D,0)-1)&amp;CHAR(10)&amp;INDEX(总课程表0!$A:$A,MATCH($A78,总课程表0!D:D,0)-1),"")</f>
        <v>数学
九3</v>
      </c>
      <c r="E78" s="50" t="str">
        <f>IFERROR(INDEX(总课程表0!E:E,MATCH($A78,总课程表0!E:E,0)-1)&amp;CHAR(10)&amp;INDEX(总课程表0!$A:$A,MATCH($A78,总课程表0!E:E,0)-1),"")</f>
        <v>数学
九11</v>
      </c>
      <c r="F78" s="51" t="str">
        <f>IFERROR(INDEX(总课程表0!F:F,MATCH($A78,总课程表0!F:F,0)-1)&amp;CHAR(10)&amp;INDEX(总课程表0!$A:$A,MATCH($A78,总课程表0!F:F,0)-1),"")</f>
        <v/>
      </c>
      <c r="G78" s="49" t="str">
        <f>IFERROR(INDEX(总课程表0!G:G,MATCH($A78,总课程表0!G:G,0)-1)&amp;CHAR(10)&amp;INDEX(总课程表0!$A:$A,MATCH($A78,总课程表0!G:G,0)-1),"")</f>
        <v/>
      </c>
      <c r="H78" s="49" t="str">
        <f>IFERROR(INDEX(总课程表0!H:H,MATCH($A78,总课程表0!H:H,0)-1)&amp;CHAR(10)&amp;INDEX(总课程表0!$A:$A,MATCH($A78,总课程表0!H:H,0)-1),"")</f>
        <v/>
      </c>
      <c r="I78" s="54" t="str">
        <f>IFERROR(INDEX(总课程表0!I:I,MATCH($A78,总课程表0!I:I,0)-1)&amp;CHAR(10)&amp;INDEX(总课程表0!$A:$A,MATCH($A78,总课程表0!I:I,0)-1),"")</f>
        <v/>
      </c>
      <c r="J78" s="51" t="str">
        <f ca="1">IFERROR(INDEX(总课程表0!J:J,MATCH($A78,总课程表0!J:J,0)-1)&amp;CHAR(10)&amp;INDEX(总课程表0!$A:$A,MATCH($A78,总课程表0!J:J,0)-1),"")</f>
        <v>数学
九3</v>
      </c>
      <c r="K78" s="49" t="str">
        <f>IFERROR(INDEX(总课程表0!K:K,MATCH($A78,总课程表0!K:K,0)-1)&amp;CHAR(10)&amp;INDEX(总课程表0!$A:$A,MATCH($A78,总课程表0!K:K,0)-1),"")</f>
        <v>数学
九11</v>
      </c>
      <c r="L78" s="49" t="str">
        <f>IFERROR(INDEX(总课程表0!L:L,MATCH($A78,总课程表0!L:L,0)-1)&amp;CHAR(10)&amp;INDEX(总课程表0!$A:$A,MATCH($A78,总课程表0!L:L,0)-1),"")</f>
        <v/>
      </c>
      <c r="M78" s="50" t="str">
        <f>IFERROR(INDEX(总课程表0!M:M,MATCH($A78,总课程表0!M:M,0)-1)&amp;CHAR(10)&amp;INDEX(总课程表0!$A:$A,MATCH($A78,总课程表0!M:M,0)-1),"")</f>
        <v/>
      </c>
      <c r="N78" s="51" t="str">
        <f>IFERROR(INDEX(总课程表0!N:N,MATCH($A78,总课程表0!N:N,0)-1)&amp;CHAR(10)&amp;INDEX(总课程表0!$A:$A,MATCH($A78,总课程表0!N:N,0)-1),"")</f>
        <v/>
      </c>
      <c r="O78" s="49" t="str">
        <f>IFERROR(INDEX(总课程表0!O:O,MATCH($A78,总课程表0!O:O,0)-1)&amp;CHAR(10)&amp;INDEX(总课程表0!$A:$A,MATCH($A78,总课程表0!O:O,0)-1),"")</f>
        <v/>
      </c>
      <c r="P78" s="49" t="str">
        <f>IFERROR(INDEX(总课程表0!P:P,MATCH($A78,总课程表0!P:P,0)-1)&amp;CHAR(10)&amp;INDEX(总课程表0!$A:$A,MATCH($A78,总课程表0!P:P,0)-1),"")</f>
        <v/>
      </c>
      <c r="Q78" s="54" t="str">
        <f>IFERROR(INDEX(总课程表0!Q:Q,MATCH($A78,总课程表0!Q:Q,0)-1)&amp;CHAR(10)&amp;INDEX(总课程表0!$A:$A,MATCH($A78,总课程表0!Q:Q,0)-1),"")</f>
        <v/>
      </c>
      <c r="R78" s="51" t="str">
        <f ca="1">IFERROR(INDEX(总课程表0!R:R,MATCH($A78,总课程表0!R:R,0)-1)&amp;CHAR(10)&amp;INDEX(总课程表0!$A:$A,MATCH($A78,总课程表0!R:R,0)-1),"")</f>
        <v/>
      </c>
      <c r="S78" s="49" t="str">
        <f>IFERROR(INDEX(总课程表0!S:S,MATCH($A78,总课程表0!S:S,0)-1)&amp;CHAR(10)&amp;INDEX(总课程表0!$A:$A,MATCH($A78,总课程表0!S:S,0)-1),"")</f>
        <v>数学
九11</v>
      </c>
      <c r="T78" s="49" t="str">
        <f>IFERROR(INDEX(总课程表0!T:T,MATCH($A78,总课程表0!T:T,0)-1)&amp;CHAR(10)&amp;INDEX(总课程表0!$A:$A,MATCH($A78,总课程表0!T:T,0)-1),"")</f>
        <v/>
      </c>
      <c r="U78" s="50" t="str">
        <f>IFERROR(INDEX(总课程表0!U:U,MATCH($A78,总课程表0!U:U,0)-1)&amp;CHAR(10)&amp;INDEX(总课程表0!$A:$A,MATCH($A78,总课程表0!U:U,0)-1),"")</f>
        <v>数学
九3</v>
      </c>
      <c r="V78" s="51" t="str">
        <f>IFERROR(INDEX(总课程表0!V:V,MATCH($A78,总课程表0!V:V,0)-1)&amp;CHAR(10)&amp;INDEX(总课程表0!$A:$A,MATCH($A78,总课程表0!V:V,0)-1),"")</f>
        <v/>
      </c>
      <c r="W78" s="49" t="str">
        <f>IFERROR(INDEX(总课程表0!W:W,MATCH($A78,总课程表0!W:W,0)-1)&amp;CHAR(10)&amp;INDEX(总课程表0!$A:$A,MATCH($A78,总课程表0!W:W,0)-1),"")</f>
        <v>班会
九11</v>
      </c>
      <c r="X78" s="49" t="str">
        <f t="array" ref="X78">IFERROR(IF(OR(A78=走班课),"选修",INDEX(总课程表0!X:X,MATCH($A78,总课程表0!X:X,0)-1)&amp;CHAR(10)&amp;INDEX(总课程表0!$A:$A,MATCH($A78,总课程表0!X:X,0)-1)),"")</f>
        <v/>
      </c>
      <c r="Y78" s="54" t="str">
        <f>IFERROR(INDEX(总课程表0!Y:Y,MATCH($A78,总课程表0!Y:Y,0)-1)&amp;CHAR(10)&amp;INDEX(总课程表0!$A:$A,MATCH($A78,总课程表0!Y:Y,0)-1),"")</f>
        <v/>
      </c>
      <c r="Z78" s="51" t="str">
        <f ca="1">IFERROR(INDEX(总课程表0!Z:Z,MATCH($A78,总课程表0!Z:Z,0)-1)&amp;CHAR(10)&amp;INDEX(总课程表0!$A:$A,MATCH($A78,总课程表0!Z:Z,0)-1),"")</f>
        <v/>
      </c>
      <c r="AA78" s="49" t="str">
        <f>IFERROR(INDEX(总课程表0!AA:AA,MATCH($A78,总课程表0!AA:AA,0)-1)&amp;CHAR(10)&amp;INDEX(总课程表0!$A:$A,MATCH($A78,总课程表0!AA:AA,0)-1),"")</f>
        <v>数学
九3</v>
      </c>
      <c r="AB78" s="49" t="str">
        <f>IFERROR(INDEX(总课程表0!AB:AB,MATCH($A78,总课程表0!AB:AB,0)-1)&amp;CHAR(10)&amp;INDEX(总课程表0!$A:$A,MATCH($A78,总课程表0!AB:AB,0)-1),"")</f>
        <v>数学
九11</v>
      </c>
      <c r="AC78" s="50" t="str">
        <f>IFERROR(INDEX(总课程表0!AC:AC,MATCH($A78,总课程表0!AC:AC,0)-1)&amp;CHAR(10)&amp;INDEX(总课程表0!$A:$A,MATCH($A78,总课程表0!AC:AC,0)-1),"")</f>
        <v/>
      </c>
      <c r="AD78" s="51" t="str">
        <f>IFERROR(INDEX(总课程表0!AD:AD,MATCH($A78,总课程表0!AD:AD,0)-1)&amp;CHAR(10)&amp;INDEX(总课程表0!$A:$A,MATCH($A78,总课程表0!AD:AD,0)-1),"")</f>
        <v/>
      </c>
      <c r="AE78" s="49" t="str">
        <f>IFERROR(INDEX(总课程表0!AE:AE,MATCH($A78,总课程表0!AE:AE,0)-1)&amp;CHAR(10)&amp;INDEX(总课程表0!$A:$A,MATCH($A78,总课程表0!AE:AE,0)-1),"")</f>
        <v/>
      </c>
      <c r="AF78" s="49" t="str">
        <f>IFERROR(INDEX(总课程表0!AF:AF,MATCH($A78,总课程表0!AF:AF,0)-1)&amp;CHAR(10)&amp;INDEX(总课程表0!$A:$A,MATCH($A78,总课程表0!AF:AF,0)-1),"")</f>
        <v/>
      </c>
      <c r="AG78" s="54" t="str">
        <f>IFERROR(INDEX(总课程表0!AG:AG,MATCH($A78,总课程表0!AG:AG,0)-1)&amp;CHAR(10)&amp;INDEX(总课程表0!$A:$A,MATCH($A78,总课程表0!AG:AG,0)-1),"")</f>
        <v/>
      </c>
      <c r="AH78" s="51" t="str">
        <f ca="1">IFERROR(INDEX(总课程表0!AH:AH,MATCH($A78,总课程表0!AH:AH,0)-1)&amp;CHAR(10)&amp;INDEX(总课程表0!$A:$A,MATCH($A78,总课程表0!AH:AH,0)-1),"")</f>
        <v/>
      </c>
      <c r="AI78" s="49" t="str">
        <f>IFERROR(INDEX(总课程表0!AI:AI,MATCH($A78,总课程表0!AI:AI,0)-1)&amp;CHAR(10)&amp;INDEX(总课程表0!$A:$A,MATCH($A78,总课程表0!AI:AI,0)-1),"")</f>
        <v>数学
九3</v>
      </c>
      <c r="AJ78" s="49" t="str">
        <f>IFERROR(INDEX(总课程表0!AJ:AJ,MATCH($A78,总课程表0!AJ:AJ,0)-1)&amp;CHAR(10)&amp;INDEX(总课程表0!$A:$A,MATCH($A78,总课程表0!AJ:AJ,0)-1),"")</f>
        <v>数学
九11</v>
      </c>
      <c r="AK78" s="50" t="str">
        <f>IFERROR(INDEX(总课程表0!AK:AK,MATCH($A78,总课程表0!AK:AK,0)-1)&amp;CHAR(10)&amp;INDEX(总课程表0!$A:$A,MATCH($A78,总课程表0!AK:AK,0)-1),"")</f>
        <v/>
      </c>
      <c r="AL78" s="51" t="str">
        <f>IFERROR(INDEX(总课程表0!AL:AL,MATCH($A78,总课程表0!AL:AL,0)-1)&amp;CHAR(10)&amp;INDEX(总课程表0!$A:$A,MATCH($A78,总课程表0!AL:AL,0)-1),"")</f>
        <v/>
      </c>
      <c r="AM78" s="49" t="str">
        <f>IFERROR(INDEX(总课程表0!AM:AM,MATCH($A78,总课程表0!AM:AM,0)-1)&amp;CHAR(10)&amp;INDEX(总课程表0!$A:$A,MATCH($A78,总课程表0!AM:AM,0)-1),"")</f>
        <v/>
      </c>
      <c r="AN78" s="49" t="str">
        <f>IFERROR(INDEX(总课程表0!AN:AN,MATCH($A78,总课程表0!AN:AN,0)-1)&amp;CHAR(10)&amp;INDEX(总课程表0!$A:$A,MATCH($A78,总课程表0!AN:AN,0)-1),"")</f>
        <v/>
      </c>
      <c r="AO78" s="54" t="str">
        <f>IFERROR(INDEX(总课程表0!AO:AO,MATCH($A78,总课程表0!AO:AO,0)-1)&amp;CHAR(10)&amp;INDEX(总课程表0!$A:$A,MATCH($A78,总课程表0!AO:AO,0)-1),"")</f>
        <v/>
      </c>
      <c r="AR78" s="56"/>
      <c r="AS78" s="56"/>
      <c r="AT78" s="56"/>
      <c r="AU78" s="56"/>
      <c r="AV78" s="56"/>
    </row>
    <row r="79" spans="1:48" ht="22.6" customHeight="1" x14ac:dyDescent="0.15">
      <c r="A79" s="20" t="str">
        <f>教师安排!AI77</f>
        <v>王晶</v>
      </c>
      <c r="B79" s="48" t="str">
        <f ca="1">IFERROR(INDEX(总课程表0!B:B,MATCH($A79,总课程表0!B:B,0)-1)&amp;CHAR(10)&amp;INDEX(总课程表0!$A:$A,MATCH($A79,总课程表0!B:B,0)-1),"")</f>
        <v/>
      </c>
      <c r="C79" s="49" t="str">
        <f>IFERROR(INDEX(总课程表0!C:C,MATCH($A79,总课程表0!C:C,0)-1)&amp;CHAR(10)&amp;INDEX(总课程表0!$A:$A,MATCH($A79,总课程表0!C:C,0)-1),"")</f>
        <v>物理
九11</v>
      </c>
      <c r="D79" s="49" t="str">
        <f>IFERROR(INDEX(总课程表0!D:D,MATCH($A79,总课程表0!D:D,0)-1)&amp;CHAR(10)&amp;INDEX(总课程表0!$A:$A,MATCH($A79,总课程表0!D:D,0)-1),"")</f>
        <v>物理
九7</v>
      </c>
      <c r="E79" s="50" t="str">
        <f>IFERROR(INDEX(总课程表0!E:E,MATCH($A79,总课程表0!E:E,0)-1)&amp;CHAR(10)&amp;INDEX(总课程表0!$A:$A,MATCH($A79,总课程表0!E:E,0)-1),"")</f>
        <v/>
      </c>
      <c r="F79" s="51" t="str">
        <f>IFERROR(INDEX(总课程表0!F:F,MATCH($A79,总课程表0!F:F,0)-1)&amp;CHAR(10)&amp;INDEX(总课程表0!$A:$A,MATCH($A79,总课程表0!F:F,0)-1),"")</f>
        <v>物理
九6</v>
      </c>
      <c r="G79" s="49" t="str">
        <f>IFERROR(INDEX(总课程表0!G:G,MATCH($A79,总课程表0!G:G,0)-1)&amp;CHAR(10)&amp;INDEX(总课程表0!$A:$A,MATCH($A79,总课程表0!G:G,0)-1),"")</f>
        <v/>
      </c>
      <c r="H79" s="49" t="str">
        <f>IFERROR(INDEX(总课程表0!H:H,MATCH($A79,总课程表0!H:H,0)-1)&amp;CHAR(10)&amp;INDEX(总课程表0!$A:$A,MATCH($A79,总课程表0!H:H,0)-1),"")</f>
        <v/>
      </c>
      <c r="I79" s="54" t="str">
        <f>IFERROR(INDEX(总课程表0!I:I,MATCH($A79,总课程表0!I:I,0)-1)&amp;CHAR(10)&amp;INDEX(总课程表0!$A:$A,MATCH($A79,总课程表0!I:I,0)-1),"")</f>
        <v/>
      </c>
      <c r="J79" s="51" t="str">
        <f ca="1">IFERROR(INDEX(总课程表0!J:J,MATCH($A79,总课程表0!J:J,0)-1)&amp;CHAR(10)&amp;INDEX(总课程表0!$A:$A,MATCH($A79,总课程表0!J:J,0)-1),"")</f>
        <v>综实1
九7</v>
      </c>
      <c r="K79" s="49" t="str">
        <f>IFERROR(INDEX(总课程表0!K:K,MATCH($A79,总课程表0!K:K,0)-1)&amp;CHAR(10)&amp;INDEX(总课程表0!$A:$A,MATCH($A79,总课程表0!K:K,0)-1),"")</f>
        <v>物理
九6</v>
      </c>
      <c r="L79" s="49" t="str">
        <f>IFERROR(INDEX(总课程表0!L:L,MATCH($A79,总课程表0!L:L,0)-1)&amp;CHAR(10)&amp;INDEX(总课程表0!$A:$A,MATCH($A79,总课程表0!L:L,0)-1),"")</f>
        <v/>
      </c>
      <c r="M79" s="50" t="str">
        <f>IFERROR(INDEX(总课程表0!M:M,MATCH($A79,总课程表0!M:M,0)-1)&amp;CHAR(10)&amp;INDEX(总课程表0!$A:$A,MATCH($A79,总课程表0!M:M,0)-1),"")</f>
        <v>物理
九11</v>
      </c>
      <c r="N79" s="51" t="str">
        <f>IFERROR(INDEX(总课程表0!N:N,MATCH($A79,总课程表0!N:N,0)-1)&amp;CHAR(10)&amp;INDEX(总课程表0!$A:$A,MATCH($A79,总课程表0!N:N,0)-1),"")</f>
        <v/>
      </c>
      <c r="O79" s="49" t="str">
        <f>IFERROR(INDEX(总课程表0!O:O,MATCH($A79,总课程表0!O:O,0)-1)&amp;CHAR(10)&amp;INDEX(总课程表0!$A:$A,MATCH($A79,总课程表0!O:O,0)-1),"")</f>
        <v/>
      </c>
      <c r="P79" s="49" t="str">
        <f>IFERROR(INDEX(总课程表0!P:P,MATCH($A79,总课程表0!P:P,0)-1)&amp;CHAR(10)&amp;INDEX(总课程表0!$A:$A,MATCH($A79,总课程表0!P:P,0)-1),"")</f>
        <v/>
      </c>
      <c r="Q79" s="54" t="str">
        <f>IFERROR(INDEX(总课程表0!Q:Q,MATCH($A79,总课程表0!Q:Q,0)-1)&amp;CHAR(10)&amp;INDEX(总课程表0!$A:$A,MATCH($A79,总课程表0!Q:Q,0)-1),"")</f>
        <v/>
      </c>
      <c r="R79" s="51" t="str">
        <f ca="1">IFERROR(INDEX(总课程表0!R:R,MATCH($A79,总课程表0!R:R,0)-1)&amp;CHAR(10)&amp;INDEX(总课程表0!$A:$A,MATCH($A79,总课程表0!R:R,0)-1),"")</f>
        <v/>
      </c>
      <c r="S79" s="49" t="str">
        <f>IFERROR(INDEX(总课程表0!S:S,MATCH($A79,总课程表0!S:S,0)-1)&amp;CHAR(10)&amp;INDEX(总课程表0!$A:$A,MATCH($A79,总课程表0!S:S,0)-1),"")</f>
        <v>物理
九7</v>
      </c>
      <c r="T79" s="49" t="str">
        <f>IFERROR(INDEX(总课程表0!T:T,MATCH($A79,总课程表0!T:T,0)-1)&amp;CHAR(10)&amp;INDEX(总课程表0!$A:$A,MATCH($A79,总课程表0!T:T,0)-1),"")</f>
        <v/>
      </c>
      <c r="U79" s="50" t="str">
        <f>IFERROR(INDEX(总课程表0!U:U,MATCH($A79,总课程表0!U:U,0)-1)&amp;CHAR(10)&amp;INDEX(总课程表0!$A:$A,MATCH($A79,总课程表0!U:U,0)-1),"")</f>
        <v/>
      </c>
      <c r="V79" s="51" t="str">
        <f>IFERROR(INDEX(总课程表0!V:V,MATCH($A79,总课程表0!V:V,0)-1)&amp;CHAR(10)&amp;INDEX(总课程表0!$A:$A,MATCH($A79,总课程表0!V:V,0)-1),"")</f>
        <v/>
      </c>
      <c r="W79" s="49" t="str">
        <f>IFERROR(INDEX(总课程表0!W:W,MATCH($A79,总课程表0!W:W,0)-1)&amp;CHAR(10)&amp;INDEX(总课程表0!$A:$A,MATCH($A79,总课程表0!W:W,0)-1),"")</f>
        <v/>
      </c>
      <c r="X79" s="49" t="str">
        <f t="array" ref="X79">IFERROR(IF(OR(A79=走班课),"选修",INDEX(总课程表0!X:X,MATCH($A79,总课程表0!X:X,0)-1)&amp;CHAR(10)&amp;INDEX(总课程表0!$A:$A,MATCH($A79,总课程表0!X:X,0)-1)),"")</f>
        <v/>
      </c>
      <c r="Y79" s="54" t="str">
        <f>IFERROR(INDEX(总课程表0!Y:Y,MATCH($A79,总课程表0!Y:Y,0)-1)&amp;CHAR(10)&amp;INDEX(总课程表0!$A:$A,MATCH($A79,总课程表0!Y:Y,0)-1),"")</f>
        <v/>
      </c>
      <c r="Z79" s="51" t="str">
        <f ca="1">IFERROR(INDEX(总课程表0!Z:Z,MATCH($A79,总课程表0!Z:Z,0)-1)&amp;CHAR(10)&amp;INDEX(总课程表0!$A:$A,MATCH($A79,总课程表0!Z:Z,0)-1),"")</f>
        <v>物理
九11</v>
      </c>
      <c r="AA79" s="49" t="str">
        <f>IFERROR(INDEX(总课程表0!AA:AA,MATCH($A79,总课程表0!AA:AA,0)-1)&amp;CHAR(10)&amp;INDEX(总课程表0!$A:$A,MATCH($A79,总课程表0!AA:AA,0)-1),"")</f>
        <v/>
      </c>
      <c r="AB79" s="49" t="str">
        <f>IFERROR(INDEX(总课程表0!AB:AB,MATCH($A79,总课程表0!AB:AB,0)-1)&amp;CHAR(10)&amp;INDEX(总课程表0!$A:$A,MATCH($A79,总课程表0!AB:AB,0)-1),"")</f>
        <v>物理
九6</v>
      </c>
      <c r="AC79" s="50" t="str">
        <f>IFERROR(INDEX(总课程表0!AC:AC,MATCH($A79,总课程表0!AC:AC,0)-1)&amp;CHAR(10)&amp;INDEX(总课程表0!$A:$A,MATCH($A79,总课程表0!AC:AC,0)-1),"")</f>
        <v/>
      </c>
      <c r="AD79" s="51" t="str">
        <f>IFERROR(INDEX(总课程表0!AD:AD,MATCH($A79,总课程表0!AD:AD,0)-1)&amp;CHAR(10)&amp;INDEX(总课程表0!$A:$A,MATCH($A79,总课程表0!AD:AD,0)-1),"")</f>
        <v/>
      </c>
      <c r="AE79" s="49" t="str">
        <f>IFERROR(INDEX(总课程表0!AE:AE,MATCH($A79,总课程表0!AE:AE,0)-1)&amp;CHAR(10)&amp;INDEX(总课程表0!$A:$A,MATCH($A79,总课程表0!AE:AE,0)-1),"")</f>
        <v/>
      </c>
      <c r="AF79" s="49" t="str">
        <f>IFERROR(INDEX(总课程表0!AF:AF,MATCH($A79,总课程表0!AF:AF,0)-1)&amp;CHAR(10)&amp;INDEX(总课程表0!$A:$A,MATCH($A79,总课程表0!AF:AF,0)-1),"")</f>
        <v/>
      </c>
      <c r="AG79" s="54" t="str">
        <f>IFERROR(INDEX(总课程表0!AG:AG,MATCH($A79,总课程表0!AG:AG,0)-1)&amp;CHAR(10)&amp;INDEX(总课程表0!$A:$A,MATCH($A79,总课程表0!AG:AG,0)-1),"")</f>
        <v/>
      </c>
      <c r="AH79" s="51" t="str">
        <f ca="1">IFERROR(INDEX(总课程表0!AH:AH,MATCH($A79,总课程表0!AH:AH,0)-1)&amp;CHAR(10)&amp;INDEX(总课程表0!$A:$A,MATCH($A79,总课程表0!AH:AH,0)-1),"")</f>
        <v/>
      </c>
      <c r="AI79" s="49" t="str">
        <f>IFERROR(INDEX(总课程表0!AI:AI,MATCH($A79,总课程表0!AI:AI,0)-1)&amp;CHAR(10)&amp;INDEX(总课程表0!$A:$A,MATCH($A79,总课程表0!AI:AI,0)-1),"")</f>
        <v/>
      </c>
      <c r="AJ79" s="49" t="str">
        <f>IFERROR(INDEX(总课程表0!AJ:AJ,MATCH($A79,总课程表0!AJ:AJ,0)-1)&amp;CHAR(10)&amp;INDEX(总课程表0!$A:$A,MATCH($A79,总课程表0!AJ:AJ,0)-1),"")</f>
        <v/>
      </c>
      <c r="AK79" s="50" t="str">
        <f>IFERROR(INDEX(总课程表0!AK:AK,MATCH($A79,总课程表0!AK:AK,0)-1)&amp;CHAR(10)&amp;INDEX(总课程表0!$A:$A,MATCH($A79,总课程表0!AK:AK,0)-1),"")</f>
        <v>综实1
九11</v>
      </c>
      <c r="AL79" s="51" t="str">
        <f>IFERROR(INDEX(总课程表0!AL:AL,MATCH($A79,总课程表0!AL:AL,0)-1)&amp;CHAR(10)&amp;INDEX(总课程表0!$A:$A,MATCH($A79,总课程表0!AL:AL,0)-1),"")</f>
        <v>综实1
九6</v>
      </c>
      <c r="AM79" s="49" t="str">
        <f>IFERROR(INDEX(总课程表0!AM:AM,MATCH($A79,总课程表0!AM:AM,0)-1)&amp;CHAR(10)&amp;INDEX(总课程表0!$A:$A,MATCH($A79,总课程表0!AM:AM,0)-1),"")</f>
        <v/>
      </c>
      <c r="AN79" s="49" t="str">
        <f>IFERROR(INDEX(总课程表0!AN:AN,MATCH($A79,总课程表0!AN:AN,0)-1)&amp;CHAR(10)&amp;INDEX(总课程表0!$A:$A,MATCH($A79,总课程表0!AN:AN,0)-1),"")</f>
        <v>物理
九7</v>
      </c>
      <c r="AO79" s="54" t="str">
        <f>IFERROR(INDEX(总课程表0!AO:AO,MATCH($A79,总课程表0!AO:AO,0)-1)&amp;CHAR(10)&amp;INDEX(总课程表0!$A:$A,MATCH($A79,总课程表0!AO:AO,0)-1),"")</f>
        <v/>
      </c>
      <c r="AR79" s="56"/>
      <c r="AS79" s="56"/>
      <c r="AT79" s="56"/>
      <c r="AU79" s="56"/>
      <c r="AV79" s="56"/>
    </row>
    <row r="80" spans="1:48" ht="22.6" customHeight="1" x14ac:dyDescent="0.15">
      <c r="A80" s="20" t="str">
        <f>教师安排!AI78</f>
        <v>司晓玉</v>
      </c>
      <c r="B80" s="48" t="str">
        <f ca="1">IFERROR(INDEX(总课程表0!B:B,MATCH($A80,总课程表0!B:B,0)-1)&amp;CHAR(10)&amp;INDEX(总课程表0!$A:$A,MATCH($A80,总课程表0!B:B,0)-1),"")</f>
        <v/>
      </c>
      <c r="C80" s="49" t="str">
        <f>IFERROR(INDEX(总课程表0!C:C,MATCH($A80,总课程表0!C:C,0)-1)&amp;CHAR(10)&amp;INDEX(总课程表0!$A:$A,MATCH($A80,总课程表0!C:C,0)-1),"")</f>
        <v>语文
九2</v>
      </c>
      <c r="D80" s="49" t="str">
        <f>IFERROR(INDEX(总课程表0!D:D,MATCH($A80,总课程表0!D:D,0)-1)&amp;CHAR(10)&amp;INDEX(总课程表0!$A:$A,MATCH($A80,总课程表0!D:D,0)-1),"")</f>
        <v/>
      </c>
      <c r="E80" s="50" t="str">
        <f>IFERROR(INDEX(总课程表0!E:E,MATCH($A80,总课程表0!E:E,0)-1)&amp;CHAR(10)&amp;INDEX(总课程表0!$A:$A,MATCH($A80,总课程表0!E:E,0)-1),"")</f>
        <v/>
      </c>
      <c r="F80" s="51" t="str">
        <f>IFERROR(INDEX(总课程表0!F:F,MATCH($A80,总课程表0!F:F,0)-1)&amp;CHAR(10)&amp;INDEX(总课程表0!$A:$A,MATCH($A80,总课程表0!F:F,0)-1),"")</f>
        <v>语文
九8</v>
      </c>
      <c r="G80" s="49" t="str">
        <f>IFERROR(INDEX(总课程表0!G:G,MATCH($A80,总课程表0!G:G,0)-1)&amp;CHAR(10)&amp;INDEX(总课程表0!$A:$A,MATCH($A80,总课程表0!G:G,0)-1),"")</f>
        <v/>
      </c>
      <c r="H80" s="49" t="str">
        <f>IFERROR(INDEX(总课程表0!H:H,MATCH($A80,总课程表0!H:H,0)-1)&amp;CHAR(10)&amp;INDEX(总课程表0!$A:$A,MATCH($A80,总课程表0!H:H,0)-1),"")</f>
        <v/>
      </c>
      <c r="I80" s="54" t="str">
        <f>IFERROR(INDEX(总课程表0!I:I,MATCH($A80,总课程表0!I:I,0)-1)&amp;CHAR(10)&amp;INDEX(总课程表0!$A:$A,MATCH($A80,总课程表0!I:I,0)-1),"")</f>
        <v/>
      </c>
      <c r="J80" s="51" t="str">
        <f ca="1">IFERROR(INDEX(总课程表0!J:J,MATCH($A80,总课程表0!J:J,0)-1)&amp;CHAR(10)&amp;INDEX(总课程表0!$A:$A,MATCH($A80,总课程表0!J:J,0)-1),"")</f>
        <v/>
      </c>
      <c r="K80" s="49" t="str">
        <f>IFERROR(INDEX(总课程表0!K:K,MATCH($A80,总课程表0!K:K,0)-1)&amp;CHAR(10)&amp;INDEX(总课程表0!$A:$A,MATCH($A80,总课程表0!K:K,0)-1),"")</f>
        <v/>
      </c>
      <c r="L80" s="49" t="str">
        <f>IFERROR(INDEX(总课程表0!L:L,MATCH($A80,总课程表0!L:L,0)-1)&amp;CHAR(10)&amp;INDEX(总课程表0!$A:$A,MATCH($A80,总课程表0!L:L,0)-1),"")</f>
        <v>语文
九2</v>
      </c>
      <c r="M80" s="50" t="str">
        <f>IFERROR(INDEX(总课程表0!M:M,MATCH($A80,总课程表0!M:M,0)-1)&amp;CHAR(10)&amp;INDEX(总课程表0!$A:$A,MATCH($A80,总课程表0!M:M,0)-1),"")</f>
        <v/>
      </c>
      <c r="N80" s="51" t="str">
        <f>IFERROR(INDEX(总课程表0!N:N,MATCH($A80,总课程表0!N:N,0)-1)&amp;CHAR(10)&amp;INDEX(总课程表0!$A:$A,MATCH($A80,总课程表0!N:N,0)-1),"")</f>
        <v/>
      </c>
      <c r="O80" s="49" t="str">
        <f>IFERROR(INDEX(总课程表0!O:O,MATCH($A80,总课程表0!O:O,0)-1)&amp;CHAR(10)&amp;INDEX(总课程表0!$A:$A,MATCH($A80,总课程表0!O:O,0)-1),"")</f>
        <v/>
      </c>
      <c r="P80" s="49" t="str">
        <f>IFERROR(INDEX(总课程表0!P:P,MATCH($A80,总课程表0!P:P,0)-1)&amp;CHAR(10)&amp;INDEX(总课程表0!$A:$A,MATCH($A80,总课程表0!P:P,0)-1),"")</f>
        <v>语文
九8</v>
      </c>
      <c r="Q80" s="54" t="str">
        <f>IFERROR(INDEX(总课程表0!Q:Q,MATCH($A80,总课程表0!Q:Q,0)-1)&amp;CHAR(10)&amp;INDEX(总课程表0!$A:$A,MATCH($A80,总课程表0!Q:Q,0)-1),"")</f>
        <v/>
      </c>
      <c r="R80" s="51" t="str">
        <f ca="1">IFERROR(INDEX(总课程表0!R:R,MATCH($A80,总课程表0!R:R,0)-1)&amp;CHAR(10)&amp;INDEX(总课程表0!$A:$A,MATCH($A80,总课程表0!R:R,0)-1),"")</f>
        <v/>
      </c>
      <c r="S80" s="49" t="str">
        <f>IFERROR(INDEX(总课程表0!S:S,MATCH($A80,总课程表0!S:S,0)-1)&amp;CHAR(10)&amp;INDEX(总课程表0!$A:$A,MATCH($A80,总课程表0!S:S,0)-1),"")</f>
        <v>语文
九8</v>
      </c>
      <c r="T80" s="49" t="str">
        <f>IFERROR(INDEX(总课程表0!T:T,MATCH($A80,总课程表0!T:T,0)-1)&amp;CHAR(10)&amp;INDEX(总课程表0!$A:$A,MATCH($A80,总课程表0!T:T,0)-1),"")</f>
        <v/>
      </c>
      <c r="U80" s="50" t="str">
        <f>IFERROR(INDEX(总课程表0!U:U,MATCH($A80,总课程表0!U:U,0)-1)&amp;CHAR(10)&amp;INDEX(总课程表0!$A:$A,MATCH($A80,总课程表0!U:U,0)-1),"")</f>
        <v/>
      </c>
      <c r="V80" s="51" t="str">
        <f>IFERROR(INDEX(总课程表0!V:V,MATCH($A80,总课程表0!V:V,0)-1)&amp;CHAR(10)&amp;INDEX(总课程表0!$A:$A,MATCH($A80,总课程表0!V:V,0)-1),"")</f>
        <v/>
      </c>
      <c r="W80" s="49" t="str">
        <f>IFERROR(INDEX(总课程表0!W:W,MATCH($A80,总课程表0!W:W,0)-1)&amp;CHAR(10)&amp;INDEX(总课程表0!$A:$A,MATCH($A80,总课程表0!W:W,0)-1),"")</f>
        <v>班会
九2</v>
      </c>
      <c r="X80" s="49" t="str">
        <f t="array" ref="X80">IFERROR(IF(OR(A80=走班课),"选修",INDEX(总课程表0!X:X,MATCH($A80,总课程表0!X:X,0)-1)&amp;CHAR(10)&amp;INDEX(总课程表0!$A:$A,MATCH($A80,总课程表0!X:X,0)-1)),"")</f>
        <v>语文
九2</v>
      </c>
      <c r="Y80" s="54" t="str">
        <f>IFERROR(INDEX(总课程表0!Y:Y,MATCH($A80,总课程表0!Y:Y,0)-1)&amp;CHAR(10)&amp;INDEX(总课程表0!$A:$A,MATCH($A80,总课程表0!Y:Y,0)-1),"")</f>
        <v/>
      </c>
      <c r="Z80" s="51" t="str">
        <f ca="1">IFERROR(INDEX(总课程表0!Z:Z,MATCH($A80,总课程表0!Z:Z,0)-1)&amp;CHAR(10)&amp;INDEX(总课程表0!$A:$A,MATCH($A80,总课程表0!Z:Z,0)-1),"")</f>
        <v/>
      </c>
      <c r="AA80" s="49" t="str">
        <f>IFERROR(INDEX(总课程表0!AA:AA,MATCH($A80,总课程表0!AA:AA,0)-1)&amp;CHAR(10)&amp;INDEX(总课程表0!$A:$A,MATCH($A80,总课程表0!AA:AA,0)-1),"")</f>
        <v>语文
九2</v>
      </c>
      <c r="AB80" s="49" t="str">
        <f>IFERROR(INDEX(总课程表0!AB:AB,MATCH($A80,总课程表0!AB:AB,0)-1)&amp;CHAR(10)&amp;INDEX(总课程表0!$A:$A,MATCH($A80,总课程表0!AB:AB,0)-1),"")</f>
        <v>语文
九8</v>
      </c>
      <c r="AC80" s="50" t="str">
        <f>IFERROR(INDEX(总课程表0!AC:AC,MATCH($A80,总课程表0!AC:AC,0)-1)&amp;CHAR(10)&amp;INDEX(总课程表0!$A:$A,MATCH($A80,总课程表0!AC:AC,0)-1),"")</f>
        <v/>
      </c>
      <c r="AD80" s="51" t="str">
        <f>IFERROR(INDEX(总课程表0!AD:AD,MATCH($A80,总课程表0!AD:AD,0)-1)&amp;CHAR(10)&amp;INDEX(总课程表0!$A:$A,MATCH($A80,总课程表0!AD:AD,0)-1),"")</f>
        <v/>
      </c>
      <c r="AE80" s="49" t="str">
        <f>IFERROR(INDEX(总课程表0!AE:AE,MATCH($A80,总课程表0!AE:AE,0)-1)&amp;CHAR(10)&amp;INDEX(总课程表0!$A:$A,MATCH($A80,总课程表0!AE:AE,0)-1),"")</f>
        <v/>
      </c>
      <c r="AF80" s="49" t="str">
        <f>IFERROR(INDEX(总课程表0!AF:AF,MATCH($A80,总课程表0!AF:AF,0)-1)&amp;CHAR(10)&amp;INDEX(总课程表0!$A:$A,MATCH($A80,总课程表0!AF:AF,0)-1),"")</f>
        <v/>
      </c>
      <c r="AG80" s="54" t="str">
        <f>IFERROR(INDEX(总课程表0!AG:AG,MATCH($A80,总课程表0!AG:AG,0)-1)&amp;CHAR(10)&amp;INDEX(总课程表0!$A:$A,MATCH($A80,总课程表0!AG:AG,0)-1),"")</f>
        <v/>
      </c>
      <c r="AH80" s="51" t="str">
        <f ca="1">IFERROR(INDEX(总课程表0!AH:AH,MATCH($A80,总课程表0!AH:AH,0)-1)&amp;CHAR(10)&amp;INDEX(总课程表0!$A:$A,MATCH($A80,总课程表0!AH:AH,0)-1),"")</f>
        <v/>
      </c>
      <c r="AI80" s="49" t="str">
        <f>IFERROR(INDEX(总课程表0!AI:AI,MATCH($A80,总课程表0!AI:AI,0)-1)&amp;CHAR(10)&amp;INDEX(总课程表0!$A:$A,MATCH($A80,总课程表0!AI:AI,0)-1),"")</f>
        <v>语文
九8</v>
      </c>
      <c r="AJ80" s="49" t="str">
        <f>IFERROR(INDEX(总课程表0!AJ:AJ,MATCH($A80,总课程表0!AJ:AJ,0)-1)&amp;CHAR(10)&amp;INDEX(总课程表0!$A:$A,MATCH($A80,总课程表0!AJ:AJ,0)-1),"")</f>
        <v/>
      </c>
      <c r="AK80" s="50" t="str">
        <f>IFERROR(INDEX(总课程表0!AK:AK,MATCH($A80,总课程表0!AK:AK,0)-1)&amp;CHAR(10)&amp;INDEX(总课程表0!$A:$A,MATCH($A80,总课程表0!AK:AK,0)-1),"")</f>
        <v/>
      </c>
      <c r="AL80" s="51" t="str">
        <f>IFERROR(INDEX(总课程表0!AL:AL,MATCH($A80,总课程表0!AL:AL,0)-1)&amp;CHAR(10)&amp;INDEX(总课程表0!$A:$A,MATCH($A80,总课程表0!AL:AL,0)-1),"")</f>
        <v>语文
九2</v>
      </c>
      <c r="AM80" s="49" t="str">
        <f>IFERROR(INDEX(总课程表0!AM:AM,MATCH($A80,总课程表0!AM:AM,0)-1)&amp;CHAR(10)&amp;INDEX(总课程表0!$A:$A,MATCH($A80,总课程表0!AM:AM,0)-1),"")</f>
        <v/>
      </c>
      <c r="AN80" s="49" t="str">
        <f>IFERROR(INDEX(总课程表0!AN:AN,MATCH($A80,总课程表0!AN:AN,0)-1)&amp;CHAR(10)&amp;INDEX(总课程表0!$A:$A,MATCH($A80,总课程表0!AN:AN,0)-1),"")</f>
        <v/>
      </c>
      <c r="AO80" s="54" t="str">
        <f>IFERROR(INDEX(总课程表0!AO:AO,MATCH($A80,总课程表0!AO:AO,0)-1)&amp;CHAR(10)&amp;INDEX(总课程表0!$A:$A,MATCH($A80,总课程表0!AO:AO,0)-1),"")</f>
        <v/>
      </c>
      <c r="AR80" s="56"/>
      <c r="AS80" s="56"/>
      <c r="AT80" s="56"/>
      <c r="AU80" s="56"/>
      <c r="AV80" s="56"/>
    </row>
    <row r="81" spans="1:48" ht="22.6" customHeight="1" x14ac:dyDescent="0.15">
      <c r="A81" s="20" t="str">
        <f>教师安排!AI79</f>
        <v>王玉娟</v>
      </c>
      <c r="B81" s="48" t="str">
        <f ca="1">IFERROR(INDEX(总课程表0!B:B,MATCH($A81,总课程表0!B:B,0)-1)&amp;CHAR(10)&amp;INDEX(总课程表0!$A:$A,MATCH($A81,总课程表0!B:B,0)-1),"")</f>
        <v/>
      </c>
      <c r="C81" s="49" t="str">
        <f>IFERROR(INDEX(总课程表0!C:C,MATCH($A81,总课程表0!C:C,0)-1)&amp;CHAR(10)&amp;INDEX(总课程表0!$A:$A,MATCH($A81,总课程表0!C:C,0)-1),"")</f>
        <v/>
      </c>
      <c r="D81" s="49" t="str">
        <f>IFERROR(INDEX(总课程表0!D:D,MATCH($A81,总课程表0!D:D,0)-1)&amp;CHAR(10)&amp;INDEX(总课程表0!$A:$A,MATCH($A81,总课程表0!D:D,0)-1),"")</f>
        <v/>
      </c>
      <c r="E81" s="50" t="str">
        <f>IFERROR(INDEX(总课程表0!E:E,MATCH($A81,总课程表0!E:E,0)-1)&amp;CHAR(10)&amp;INDEX(总课程表0!$A:$A,MATCH($A81,总课程表0!E:E,0)-1),"")</f>
        <v/>
      </c>
      <c r="F81" s="51" t="str">
        <f>IFERROR(INDEX(总课程表0!F:F,MATCH($A81,总课程表0!F:F,0)-1)&amp;CHAR(10)&amp;INDEX(总课程表0!$A:$A,MATCH($A81,总课程表0!F:F,0)-1),"")</f>
        <v>音乐
八5</v>
      </c>
      <c r="G81" s="49" t="str">
        <f>IFERROR(INDEX(总课程表0!G:G,MATCH($A81,总课程表0!G:G,0)-1)&amp;CHAR(10)&amp;INDEX(总课程表0!$A:$A,MATCH($A81,总课程表0!G:G,0)-1),"")</f>
        <v/>
      </c>
      <c r="H81" s="49" t="str">
        <f>IFERROR(INDEX(总课程表0!H:H,MATCH($A81,总课程表0!H:H,0)-1)&amp;CHAR(10)&amp;INDEX(总课程表0!$A:$A,MATCH($A81,总课程表0!H:H,0)-1),"")</f>
        <v/>
      </c>
      <c r="I81" s="54" t="str">
        <f>IFERROR(INDEX(总课程表0!I:I,MATCH($A81,总课程表0!I:I,0)-1)&amp;CHAR(10)&amp;INDEX(总课程表0!$A:$A,MATCH($A81,总课程表0!I:I,0)-1),"")</f>
        <v/>
      </c>
      <c r="J81" s="51" t="str">
        <f ca="1">IFERROR(INDEX(总课程表0!J:J,MATCH($A81,总课程表0!J:J,0)-1)&amp;CHAR(10)&amp;INDEX(总课程表0!$A:$A,MATCH($A81,总课程表0!J:J,0)-1),"")</f>
        <v/>
      </c>
      <c r="K81" s="49" t="str">
        <f>IFERROR(INDEX(总课程表0!K:K,MATCH($A81,总课程表0!K:K,0)-1)&amp;CHAR(10)&amp;INDEX(总课程表0!$A:$A,MATCH($A81,总课程表0!K:K,0)-1),"")</f>
        <v/>
      </c>
      <c r="L81" s="49" t="str">
        <f>IFERROR(INDEX(总课程表0!L:L,MATCH($A81,总课程表0!L:L,0)-1)&amp;CHAR(10)&amp;INDEX(总课程表0!$A:$A,MATCH($A81,总课程表0!L:L,0)-1),"")</f>
        <v>音乐
八3</v>
      </c>
      <c r="M81" s="50" t="str">
        <f>IFERROR(INDEX(总课程表0!M:M,MATCH($A81,总课程表0!M:M,0)-1)&amp;CHAR(10)&amp;INDEX(总课程表0!$A:$A,MATCH($A81,总课程表0!M:M,0)-1),"")</f>
        <v/>
      </c>
      <c r="N81" s="51" t="str">
        <f>IFERROR(INDEX(总课程表0!N:N,MATCH($A81,总课程表0!N:N,0)-1)&amp;CHAR(10)&amp;INDEX(总课程表0!$A:$A,MATCH($A81,总课程表0!N:N,0)-1),"")</f>
        <v>音乐
九11</v>
      </c>
      <c r="O81" s="49" t="str">
        <f>IFERROR(INDEX(总课程表0!O:O,MATCH($A81,总课程表0!O:O,0)-1)&amp;CHAR(10)&amp;INDEX(总课程表0!$A:$A,MATCH($A81,总课程表0!O:O,0)-1),"")</f>
        <v/>
      </c>
      <c r="P81" s="49" t="str">
        <f>IFERROR(INDEX(总课程表0!P:P,MATCH($A81,总课程表0!P:P,0)-1)&amp;CHAR(10)&amp;INDEX(总课程表0!$A:$A,MATCH($A81,总课程表0!P:P,0)-1),"")</f>
        <v>音乐
八8</v>
      </c>
      <c r="Q81" s="54" t="str">
        <f>IFERROR(INDEX(总课程表0!Q:Q,MATCH($A81,总课程表0!Q:Q,0)-1)&amp;CHAR(10)&amp;INDEX(总课程表0!$A:$A,MATCH($A81,总课程表0!Q:Q,0)-1),"")</f>
        <v/>
      </c>
      <c r="R81" s="51" t="str">
        <f ca="1">IFERROR(INDEX(总课程表0!R:R,MATCH($A81,总课程表0!R:R,0)-1)&amp;CHAR(10)&amp;INDEX(总课程表0!$A:$A,MATCH($A81,总课程表0!R:R,0)-1),"")</f>
        <v/>
      </c>
      <c r="S81" s="49" t="str">
        <f>IFERROR(INDEX(总课程表0!S:S,MATCH($A81,总课程表0!S:S,0)-1)&amp;CHAR(10)&amp;INDEX(总课程表0!$A:$A,MATCH($A81,总课程表0!S:S,0)-1),"")</f>
        <v/>
      </c>
      <c r="T81" s="49" t="str">
        <f>IFERROR(INDEX(总课程表0!T:T,MATCH($A81,总课程表0!T:T,0)-1)&amp;CHAR(10)&amp;INDEX(总课程表0!$A:$A,MATCH($A81,总课程表0!T:T,0)-1),"")</f>
        <v>音乐
九8</v>
      </c>
      <c r="U81" s="50" t="str">
        <f>IFERROR(INDEX(总课程表0!U:U,MATCH($A81,总课程表0!U:U,0)-1)&amp;CHAR(10)&amp;INDEX(总课程表0!$A:$A,MATCH($A81,总课程表0!U:U,0)-1),"")</f>
        <v>音乐
八7</v>
      </c>
      <c r="V81" s="51" t="str">
        <f>IFERROR(INDEX(总课程表0!V:V,MATCH($A81,总课程表0!V:V,0)-1)&amp;CHAR(10)&amp;INDEX(总课程表0!$A:$A,MATCH($A81,总课程表0!V:V,0)-1),"")</f>
        <v>音乐
八4</v>
      </c>
      <c r="W81" s="49" t="str">
        <f>IFERROR(INDEX(总课程表0!W:W,MATCH($A81,总课程表0!W:W,0)-1)&amp;CHAR(10)&amp;INDEX(总课程表0!$A:$A,MATCH($A81,总课程表0!W:W,0)-1),"")</f>
        <v/>
      </c>
      <c r="X81" s="49" t="str">
        <f t="array" ref="X81">IFERROR(IF(OR(A81=走班课),"选修",INDEX(总课程表0!X:X,MATCH($A81,总课程表0!X:X,0)-1)&amp;CHAR(10)&amp;INDEX(总课程表0!$A:$A,MATCH($A81,总课程表0!X:X,0)-1)),"")</f>
        <v>选修</v>
      </c>
      <c r="Y81" s="54" t="str">
        <f>IFERROR(INDEX(总课程表0!Y:Y,MATCH($A81,总课程表0!Y:Y,0)-1)&amp;CHAR(10)&amp;INDEX(总课程表0!$A:$A,MATCH($A81,总课程表0!Y:Y,0)-1),"")</f>
        <v/>
      </c>
      <c r="Z81" s="51" t="str">
        <f ca="1">IFERROR(INDEX(总课程表0!Z:Z,MATCH($A81,总课程表0!Z:Z,0)-1)&amp;CHAR(10)&amp;INDEX(总课程表0!$A:$A,MATCH($A81,总课程表0!Z:Z,0)-1),"")</f>
        <v/>
      </c>
      <c r="AA81" s="49" t="str">
        <f>IFERROR(INDEX(总课程表0!AA:AA,MATCH($A81,总课程表0!AA:AA,0)-1)&amp;CHAR(10)&amp;INDEX(总课程表0!$A:$A,MATCH($A81,总课程表0!AA:AA,0)-1),"")</f>
        <v/>
      </c>
      <c r="AB81" s="49" t="str">
        <f>IFERROR(INDEX(总课程表0!AB:AB,MATCH($A81,总课程表0!AB:AB,0)-1)&amp;CHAR(10)&amp;INDEX(总课程表0!$A:$A,MATCH($A81,总课程表0!AB:AB,0)-1),"")</f>
        <v/>
      </c>
      <c r="AC81" s="50" t="str">
        <f>IFERROR(INDEX(总课程表0!AC:AC,MATCH($A81,总课程表0!AC:AC,0)-1)&amp;CHAR(10)&amp;INDEX(总课程表0!$A:$A,MATCH($A81,总课程表0!AC:AC,0)-1),"")</f>
        <v/>
      </c>
      <c r="AD81" s="51" t="str">
        <f>IFERROR(INDEX(总课程表0!AD:AD,MATCH($A81,总课程表0!AD:AD,0)-1)&amp;CHAR(10)&amp;INDEX(总课程表0!$A:$A,MATCH($A81,总课程表0!AD:AD,0)-1),"")</f>
        <v>音乐
八6</v>
      </c>
      <c r="AE81" s="49" t="str">
        <f>IFERROR(INDEX(总课程表0!AE:AE,MATCH($A81,总课程表0!AE:AE,0)-1)&amp;CHAR(10)&amp;INDEX(总课程表0!$A:$A,MATCH($A81,总课程表0!AE:AE,0)-1),"")</f>
        <v>音乐
八9</v>
      </c>
      <c r="AF81" s="49" t="str">
        <f>IFERROR(INDEX(总课程表0!AF:AF,MATCH($A81,总课程表0!AF:AF,0)-1)&amp;CHAR(10)&amp;INDEX(总课程表0!$A:$A,MATCH($A81,总课程表0!AF:AF,0)-1),"")</f>
        <v>音乐
九10</v>
      </c>
      <c r="AG81" s="54" t="str">
        <f>IFERROR(INDEX(总课程表0!AG:AG,MATCH($A81,总课程表0!AG:AG,0)-1)&amp;CHAR(10)&amp;INDEX(总课程表0!$A:$A,MATCH($A81,总课程表0!AG:AG,0)-1),"")</f>
        <v/>
      </c>
      <c r="AH81" s="51" t="str">
        <f ca="1">IFERROR(INDEX(总课程表0!AH:AH,MATCH($A81,总课程表0!AH:AH,0)-1)&amp;CHAR(10)&amp;INDEX(总课程表0!$A:$A,MATCH($A81,总课程表0!AH:AH,0)-1),"")</f>
        <v/>
      </c>
      <c r="AI81" s="49" t="str">
        <f>IFERROR(INDEX(总课程表0!AI:AI,MATCH($A81,总课程表0!AI:AI,0)-1)&amp;CHAR(10)&amp;INDEX(总课程表0!$A:$A,MATCH($A81,总课程表0!AI:AI,0)-1),"")</f>
        <v/>
      </c>
      <c r="AJ81" s="49" t="str">
        <f>IFERROR(INDEX(总课程表0!AJ:AJ,MATCH($A81,总课程表0!AJ:AJ,0)-1)&amp;CHAR(10)&amp;INDEX(总课程表0!$A:$A,MATCH($A81,总课程表0!AJ:AJ,0)-1),"")</f>
        <v/>
      </c>
      <c r="AK81" s="50" t="str">
        <f>IFERROR(INDEX(总课程表0!AK:AK,MATCH($A81,总课程表0!AK:AK,0)-1)&amp;CHAR(10)&amp;INDEX(总课程表0!$A:$A,MATCH($A81,总课程表0!AK:AK,0)-1),"")</f>
        <v/>
      </c>
      <c r="AL81" s="51" t="str">
        <f>IFERROR(INDEX(总课程表0!AL:AL,MATCH($A81,总课程表0!AL:AL,0)-1)&amp;CHAR(10)&amp;INDEX(总课程表0!$A:$A,MATCH($A81,总课程表0!AL:AL,0)-1),"")</f>
        <v>音乐
九9</v>
      </c>
      <c r="AM81" s="49" t="str">
        <f>IFERROR(INDEX(总课程表0!AM:AM,MATCH($A81,总课程表0!AM:AM,0)-1)&amp;CHAR(10)&amp;INDEX(总课程表0!$A:$A,MATCH($A81,总课程表0!AM:AM,0)-1),"")</f>
        <v>音乐
九7</v>
      </c>
      <c r="AN81" s="49" t="str">
        <f>IFERROR(INDEX(总课程表0!AN:AN,MATCH($A81,总课程表0!AN:AN,0)-1)&amp;CHAR(10)&amp;INDEX(总课程表0!$A:$A,MATCH($A81,总课程表0!AN:AN,0)-1),"")</f>
        <v/>
      </c>
      <c r="AO81" s="54" t="str">
        <f>IFERROR(INDEX(总课程表0!AO:AO,MATCH($A81,总课程表0!AO:AO,0)-1)&amp;CHAR(10)&amp;INDEX(总课程表0!$A:$A,MATCH($A81,总课程表0!AO:AO,0)-1),"")</f>
        <v/>
      </c>
      <c r="AR81" s="56"/>
      <c r="AS81" s="56"/>
      <c r="AT81" s="56"/>
      <c r="AU81" s="56"/>
      <c r="AV81" s="56"/>
    </row>
    <row r="82" spans="1:48" ht="22.6" customHeight="1" x14ac:dyDescent="0.15">
      <c r="A82" s="20" t="str">
        <f>教师安排!AI80</f>
        <v>韦秋香</v>
      </c>
      <c r="B82" s="48" t="str">
        <f ca="1">IFERROR(INDEX(总课程表0!B:B,MATCH($A82,总课程表0!B:B,0)-1)&amp;CHAR(10)&amp;INDEX(总课程表0!$A:$A,MATCH($A82,总课程表0!B:B,0)-1),"")</f>
        <v/>
      </c>
      <c r="C82" s="49" t="str">
        <f>IFERROR(INDEX(总课程表0!C:C,MATCH($A82,总课程表0!C:C,0)-1)&amp;CHAR(10)&amp;INDEX(总课程表0!$A:$A,MATCH($A82,总课程表0!C:C,0)-1),"")</f>
        <v/>
      </c>
      <c r="D82" s="49" t="str">
        <f>IFERROR(INDEX(总课程表0!D:D,MATCH($A82,总课程表0!D:D,0)-1)&amp;CHAR(10)&amp;INDEX(总课程表0!$A:$A,MATCH($A82,总课程表0!D:D,0)-1),"")</f>
        <v/>
      </c>
      <c r="E82" s="50" t="str">
        <f>IFERROR(INDEX(总课程表0!E:E,MATCH($A82,总课程表0!E:E,0)-1)&amp;CHAR(10)&amp;INDEX(总课程表0!$A:$A,MATCH($A82,总课程表0!E:E,0)-1),"")</f>
        <v/>
      </c>
      <c r="F82" s="51" t="str">
        <f>IFERROR(INDEX(总课程表0!F:F,MATCH($A82,总课程表0!F:F,0)-1)&amp;CHAR(10)&amp;INDEX(总课程表0!$A:$A,MATCH($A82,总课程表0!F:F,0)-1),"")</f>
        <v>体育
八3</v>
      </c>
      <c r="G82" s="49" t="str">
        <f>IFERROR(INDEX(总课程表0!G:G,MATCH($A82,总课程表0!G:G,0)-1)&amp;CHAR(10)&amp;INDEX(总课程表0!$A:$A,MATCH($A82,总课程表0!G:G,0)-1),"")</f>
        <v>体育
八4</v>
      </c>
      <c r="H82" s="49" t="str">
        <f>IFERROR(INDEX(总课程表0!H:H,MATCH($A82,总课程表0!H:H,0)-1)&amp;CHAR(10)&amp;INDEX(总课程表0!$A:$A,MATCH($A82,总课程表0!H:H,0)-1),"")</f>
        <v/>
      </c>
      <c r="I82" s="54" t="str">
        <f>IFERROR(INDEX(总课程表0!I:I,MATCH($A82,总课程表0!I:I,0)-1)&amp;CHAR(10)&amp;INDEX(总课程表0!$A:$A,MATCH($A82,总课程表0!I:I,0)-1),"")</f>
        <v/>
      </c>
      <c r="J82" s="51" t="str">
        <f ca="1">IFERROR(INDEX(总课程表0!J:J,MATCH($A82,总课程表0!J:J,0)-1)&amp;CHAR(10)&amp;INDEX(总课程表0!$A:$A,MATCH($A82,总课程表0!J:J,0)-1),"")</f>
        <v/>
      </c>
      <c r="K82" s="49" t="str">
        <f>IFERROR(INDEX(总课程表0!K:K,MATCH($A82,总课程表0!K:K,0)-1)&amp;CHAR(10)&amp;INDEX(总课程表0!$A:$A,MATCH($A82,总课程表0!K:K,0)-1),"")</f>
        <v/>
      </c>
      <c r="L82" s="49" t="str">
        <f>IFERROR(INDEX(总课程表0!L:L,MATCH($A82,总课程表0!L:L,0)-1)&amp;CHAR(10)&amp;INDEX(总课程表0!$A:$A,MATCH($A82,总课程表0!L:L,0)-1),"")</f>
        <v/>
      </c>
      <c r="M82" s="50" t="str">
        <f>IFERROR(INDEX(总课程表0!M:M,MATCH($A82,总课程表0!M:M,0)-1)&amp;CHAR(10)&amp;INDEX(总课程表0!$A:$A,MATCH($A82,总课程表0!M:M,0)-1),"")</f>
        <v>体育
八1</v>
      </c>
      <c r="N82" s="51" t="str">
        <f>IFERROR(INDEX(总课程表0!N:N,MATCH($A82,总课程表0!N:N,0)-1)&amp;CHAR(10)&amp;INDEX(总课程表0!$A:$A,MATCH($A82,总课程表0!N:N,0)-1),"")</f>
        <v/>
      </c>
      <c r="O82" s="49" t="str">
        <f>IFERROR(INDEX(总课程表0!O:O,MATCH($A82,总课程表0!O:O,0)-1)&amp;CHAR(10)&amp;INDEX(总课程表0!$A:$A,MATCH($A82,总课程表0!O:O,0)-1),"")</f>
        <v>体育
八2</v>
      </c>
      <c r="P82" s="49" t="str">
        <f>IFERROR(INDEX(总课程表0!P:P,MATCH($A82,总课程表0!P:P,0)-1)&amp;CHAR(10)&amp;INDEX(总课程表0!$A:$A,MATCH($A82,总课程表0!P:P,0)-1),"")</f>
        <v>体育
八4</v>
      </c>
      <c r="Q82" s="54" t="str">
        <f>IFERROR(INDEX(总课程表0!Q:Q,MATCH($A82,总课程表0!Q:Q,0)-1)&amp;CHAR(10)&amp;INDEX(总课程表0!$A:$A,MATCH($A82,总课程表0!Q:Q,0)-1),"")</f>
        <v/>
      </c>
      <c r="R82" s="51" t="str">
        <f ca="1">IFERROR(INDEX(总课程表0!R:R,MATCH($A82,总课程表0!R:R,0)-1)&amp;CHAR(10)&amp;INDEX(总课程表0!$A:$A,MATCH($A82,总课程表0!R:R,0)-1),"")</f>
        <v/>
      </c>
      <c r="S82" s="49" t="str">
        <f>IFERROR(INDEX(总课程表0!S:S,MATCH($A82,总课程表0!S:S,0)-1)&amp;CHAR(10)&amp;INDEX(总课程表0!$A:$A,MATCH($A82,总课程表0!S:S,0)-1),"")</f>
        <v/>
      </c>
      <c r="T82" s="49" t="str">
        <f>IFERROR(INDEX(总课程表0!T:T,MATCH($A82,总课程表0!T:T,0)-1)&amp;CHAR(10)&amp;INDEX(总课程表0!$A:$A,MATCH($A82,总课程表0!T:T,0)-1),"")</f>
        <v/>
      </c>
      <c r="U82" s="50" t="str">
        <f>IFERROR(INDEX(总课程表0!U:U,MATCH($A82,总课程表0!U:U,0)-1)&amp;CHAR(10)&amp;INDEX(总课程表0!$A:$A,MATCH($A82,总课程表0!U:U,0)-1),"")</f>
        <v/>
      </c>
      <c r="V82" s="51" t="str">
        <f>IFERROR(INDEX(总课程表0!V:V,MATCH($A82,总课程表0!V:V,0)-1)&amp;CHAR(10)&amp;INDEX(总课程表0!$A:$A,MATCH($A82,总课程表0!V:V,0)-1),"")</f>
        <v>体育
八3</v>
      </c>
      <c r="W82" s="49" t="str">
        <f>IFERROR(INDEX(总课程表0!W:W,MATCH($A82,总课程表0!W:W,0)-1)&amp;CHAR(10)&amp;INDEX(总课程表0!$A:$A,MATCH($A82,总课程表0!W:W,0)-1),"")</f>
        <v/>
      </c>
      <c r="X82" s="49" t="str">
        <f t="array" ref="X82">IFERROR(IF(OR(A82=走班课),"选修",INDEX(总课程表0!X:X,MATCH($A82,总课程表0!X:X,0)-1)&amp;CHAR(10)&amp;INDEX(总课程表0!$A:$A,MATCH($A82,总课程表0!X:X,0)-1)),"")</f>
        <v/>
      </c>
      <c r="Y82" s="54" t="str">
        <f>IFERROR(INDEX(总课程表0!Y:Y,MATCH($A82,总课程表0!Y:Y,0)-1)&amp;CHAR(10)&amp;INDEX(总课程表0!$A:$A,MATCH($A82,总课程表0!Y:Y,0)-1),"")</f>
        <v/>
      </c>
      <c r="Z82" s="51" t="str">
        <f ca="1">IFERROR(INDEX(总课程表0!Z:Z,MATCH($A82,总课程表0!Z:Z,0)-1)&amp;CHAR(10)&amp;INDEX(总课程表0!$A:$A,MATCH($A82,总课程表0!Z:Z,0)-1),"")</f>
        <v/>
      </c>
      <c r="AA82" s="49" t="str">
        <f>IFERROR(INDEX(总课程表0!AA:AA,MATCH($A82,总课程表0!AA:AA,0)-1)&amp;CHAR(10)&amp;INDEX(总课程表0!$A:$A,MATCH($A82,总课程表0!AA:AA,0)-1),"")</f>
        <v/>
      </c>
      <c r="AB82" s="49" t="str">
        <f>IFERROR(INDEX(总课程表0!AB:AB,MATCH($A82,总课程表0!AB:AB,0)-1)&amp;CHAR(10)&amp;INDEX(总课程表0!$A:$A,MATCH($A82,总课程表0!AB:AB,0)-1),"")</f>
        <v>体育
八3</v>
      </c>
      <c r="AC82" s="50" t="str">
        <f>IFERROR(INDEX(总课程表0!AC:AC,MATCH($A82,总课程表0!AC:AC,0)-1)&amp;CHAR(10)&amp;INDEX(总课程表0!$A:$A,MATCH($A82,总课程表0!AC:AC,0)-1),"")</f>
        <v>体育
八2</v>
      </c>
      <c r="AD82" s="51" t="str">
        <f>IFERROR(INDEX(总课程表0!AD:AD,MATCH($A82,总课程表0!AD:AD,0)-1)&amp;CHAR(10)&amp;INDEX(总课程表0!$A:$A,MATCH($A82,总课程表0!AD:AD,0)-1),"")</f>
        <v>体育
八1</v>
      </c>
      <c r="AE82" s="49" t="str">
        <f>IFERROR(INDEX(总课程表0!AE:AE,MATCH($A82,总课程表0!AE:AE,0)-1)&amp;CHAR(10)&amp;INDEX(总课程表0!$A:$A,MATCH($A82,总课程表0!AE:AE,0)-1),"")</f>
        <v/>
      </c>
      <c r="AF82" s="49" t="str">
        <f>IFERROR(INDEX(总课程表0!AF:AF,MATCH($A82,总课程表0!AF:AF,0)-1)&amp;CHAR(10)&amp;INDEX(总课程表0!$A:$A,MATCH($A82,总课程表0!AF:AF,0)-1),"")</f>
        <v>体育
八4</v>
      </c>
      <c r="AG82" s="54" t="str">
        <f>IFERROR(INDEX(总课程表0!AG:AG,MATCH($A82,总课程表0!AG:AG,0)-1)&amp;CHAR(10)&amp;INDEX(总课程表0!$A:$A,MATCH($A82,总课程表0!AG:AG,0)-1),"")</f>
        <v/>
      </c>
      <c r="AH82" s="51" t="str">
        <f ca="1">IFERROR(INDEX(总课程表0!AH:AH,MATCH($A82,总课程表0!AH:AH,0)-1)&amp;CHAR(10)&amp;INDEX(总课程表0!$A:$A,MATCH($A82,总课程表0!AH:AH,0)-1),"")</f>
        <v/>
      </c>
      <c r="AI82" s="49" t="str">
        <f>IFERROR(INDEX(总课程表0!AI:AI,MATCH($A82,总课程表0!AI:AI,0)-1)&amp;CHAR(10)&amp;INDEX(总课程表0!$A:$A,MATCH($A82,总课程表0!AI:AI,0)-1),"")</f>
        <v/>
      </c>
      <c r="AJ82" s="49" t="str">
        <f>IFERROR(INDEX(总课程表0!AJ:AJ,MATCH($A82,总课程表0!AJ:AJ,0)-1)&amp;CHAR(10)&amp;INDEX(总课程表0!$A:$A,MATCH($A82,总课程表0!AJ:AJ,0)-1),"")</f>
        <v>体育
八1</v>
      </c>
      <c r="AK82" s="50" t="str">
        <f>IFERROR(INDEX(总课程表0!AK:AK,MATCH($A82,总课程表0!AK:AK,0)-1)&amp;CHAR(10)&amp;INDEX(总课程表0!$A:$A,MATCH($A82,总课程表0!AK:AK,0)-1),"")</f>
        <v/>
      </c>
      <c r="AL82" s="51" t="str">
        <f>IFERROR(INDEX(总课程表0!AL:AL,MATCH($A82,总课程表0!AL:AL,0)-1)&amp;CHAR(10)&amp;INDEX(总课程表0!$A:$A,MATCH($A82,总课程表0!AL:AL,0)-1),"")</f>
        <v/>
      </c>
      <c r="AM82" s="49" t="str">
        <f>IFERROR(INDEX(总课程表0!AM:AM,MATCH($A82,总课程表0!AM:AM,0)-1)&amp;CHAR(10)&amp;INDEX(总课程表0!$A:$A,MATCH($A82,总课程表0!AM:AM,0)-1),"")</f>
        <v/>
      </c>
      <c r="AN82" s="49" t="str">
        <f>IFERROR(INDEX(总课程表0!AN:AN,MATCH($A82,总课程表0!AN:AN,0)-1)&amp;CHAR(10)&amp;INDEX(总课程表0!$A:$A,MATCH($A82,总课程表0!AN:AN,0)-1),"")</f>
        <v>体育
八2</v>
      </c>
      <c r="AO82" s="54" t="str">
        <f>IFERROR(INDEX(总课程表0!AO:AO,MATCH($A82,总课程表0!AO:AO,0)-1)&amp;CHAR(10)&amp;INDEX(总课程表0!$A:$A,MATCH($A82,总课程表0!AO:AO,0)-1),"")</f>
        <v/>
      </c>
      <c r="AR82" s="56"/>
      <c r="AS82" s="56"/>
      <c r="AT82" s="56"/>
      <c r="AU82" s="56"/>
      <c r="AV82" s="56"/>
    </row>
    <row r="83" spans="1:48" ht="22.6" customHeight="1" x14ac:dyDescent="0.15">
      <c r="A83" s="20" t="str">
        <f>教师安排!AI81</f>
        <v>吴昊</v>
      </c>
      <c r="B83" s="48" t="str">
        <f ca="1">IFERROR(INDEX(总课程表0!B:B,MATCH($A83,总课程表0!B:B,0)-1)&amp;CHAR(10)&amp;INDEX(总课程表0!$A:$A,MATCH($A83,总课程表0!B:B,0)-1),"")</f>
        <v/>
      </c>
      <c r="C83" s="49" t="str">
        <f>IFERROR(INDEX(总课程表0!C:C,MATCH($A83,总课程表0!C:C,0)-1)&amp;CHAR(10)&amp;INDEX(总课程表0!$A:$A,MATCH($A83,总课程表0!C:C,0)-1),"")</f>
        <v/>
      </c>
      <c r="D83" s="49" t="str">
        <f>IFERROR(INDEX(总课程表0!D:D,MATCH($A83,总课程表0!D:D,0)-1)&amp;CHAR(10)&amp;INDEX(总课程表0!$A:$A,MATCH($A83,总课程表0!D:D,0)-1),"")</f>
        <v>生物
七10</v>
      </c>
      <c r="E83" s="50" t="str">
        <f>IFERROR(INDEX(总课程表0!E:E,MATCH($A83,总课程表0!E:E,0)-1)&amp;CHAR(10)&amp;INDEX(总课程表0!$A:$A,MATCH($A83,总课程表0!E:E,0)-1),"")</f>
        <v>物理
八4</v>
      </c>
      <c r="F83" s="51" t="str">
        <f>IFERROR(INDEX(总课程表0!F:F,MATCH($A83,总课程表0!F:F,0)-1)&amp;CHAR(10)&amp;INDEX(总课程表0!$A:$A,MATCH($A83,总课程表0!F:F,0)-1),"")</f>
        <v/>
      </c>
      <c r="G83" s="49" t="str">
        <f>IFERROR(INDEX(总课程表0!G:G,MATCH($A83,总课程表0!G:G,0)-1)&amp;CHAR(10)&amp;INDEX(总课程表0!$A:$A,MATCH($A83,总课程表0!G:G,0)-1),"")</f>
        <v>物理
八8</v>
      </c>
      <c r="H83" s="49" t="str">
        <f>IFERROR(INDEX(总课程表0!H:H,MATCH($A83,总课程表0!H:H,0)-1)&amp;CHAR(10)&amp;INDEX(总课程表0!$A:$A,MATCH($A83,总课程表0!H:H,0)-1),"")</f>
        <v/>
      </c>
      <c r="I83" s="54" t="str">
        <f>IFERROR(INDEX(总课程表0!I:I,MATCH($A83,总课程表0!I:I,0)-1)&amp;CHAR(10)&amp;INDEX(总课程表0!$A:$A,MATCH($A83,总课程表0!I:I,0)-1),"")</f>
        <v/>
      </c>
      <c r="J83" s="51" t="str">
        <f ca="1">IFERROR(INDEX(总课程表0!J:J,MATCH($A83,总课程表0!J:J,0)-1)&amp;CHAR(10)&amp;INDEX(总课程表0!$A:$A,MATCH($A83,总课程表0!J:J,0)-1),"")</f>
        <v/>
      </c>
      <c r="K83" s="49" t="str">
        <f>IFERROR(INDEX(总课程表0!K:K,MATCH($A83,总课程表0!K:K,0)-1)&amp;CHAR(10)&amp;INDEX(总课程表0!$A:$A,MATCH($A83,总课程表0!K:K,0)-1),"")</f>
        <v/>
      </c>
      <c r="L83" s="49" t="str">
        <f>IFERROR(INDEX(总课程表0!L:L,MATCH($A83,总课程表0!L:L,0)-1)&amp;CHAR(10)&amp;INDEX(总课程表0!$A:$A,MATCH($A83,总课程表0!L:L,0)-1),"")</f>
        <v/>
      </c>
      <c r="M83" s="50" t="str">
        <f>IFERROR(INDEX(总课程表0!M:M,MATCH($A83,总课程表0!M:M,0)-1)&amp;CHAR(10)&amp;INDEX(总课程表0!$A:$A,MATCH($A83,总课程表0!M:M,0)-1),"")</f>
        <v>生物
七10</v>
      </c>
      <c r="N83" s="51" t="str">
        <f>IFERROR(INDEX(总课程表0!N:N,MATCH($A83,总课程表0!N:N,0)-1)&amp;CHAR(10)&amp;INDEX(总课程表0!$A:$A,MATCH($A83,总课程表0!N:N,0)-1),"")</f>
        <v/>
      </c>
      <c r="O83" s="49" t="str">
        <f>IFERROR(INDEX(总课程表0!O:O,MATCH($A83,总课程表0!O:O,0)-1)&amp;CHAR(10)&amp;INDEX(总课程表0!$A:$A,MATCH($A83,总课程表0!O:O,0)-1),"")</f>
        <v/>
      </c>
      <c r="P83" s="49" t="str">
        <f>IFERROR(INDEX(总课程表0!P:P,MATCH($A83,总课程表0!P:P,0)-1)&amp;CHAR(10)&amp;INDEX(总课程表0!$A:$A,MATCH($A83,总课程表0!P:P,0)-1),"")</f>
        <v/>
      </c>
      <c r="Q83" s="54" t="str">
        <f>IFERROR(INDEX(总课程表0!Q:Q,MATCH($A83,总课程表0!Q:Q,0)-1)&amp;CHAR(10)&amp;INDEX(总课程表0!$A:$A,MATCH($A83,总课程表0!Q:Q,0)-1),"")</f>
        <v/>
      </c>
      <c r="R83" s="51" t="str">
        <f ca="1">IFERROR(INDEX(总课程表0!R:R,MATCH($A83,总课程表0!R:R,0)-1)&amp;CHAR(10)&amp;INDEX(总课程表0!$A:$A,MATCH($A83,总课程表0!R:R,0)-1),"")</f>
        <v/>
      </c>
      <c r="S83" s="49" t="str">
        <f>IFERROR(INDEX(总课程表0!S:S,MATCH($A83,总课程表0!S:S,0)-1)&amp;CHAR(10)&amp;INDEX(总课程表0!$A:$A,MATCH($A83,总课程表0!S:S,0)-1),"")</f>
        <v/>
      </c>
      <c r="T83" s="49" t="str">
        <f>IFERROR(INDEX(总课程表0!T:T,MATCH($A83,总课程表0!T:T,0)-1)&amp;CHAR(10)&amp;INDEX(总课程表0!$A:$A,MATCH($A83,总课程表0!T:T,0)-1),"")</f>
        <v/>
      </c>
      <c r="U83" s="50" t="str">
        <f>IFERROR(INDEX(总课程表0!U:U,MATCH($A83,总课程表0!U:U,0)-1)&amp;CHAR(10)&amp;INDEX(总课程表0!$A:$A,MATCH($A83,总课程表0!U:U,0)-1),"")</f>
        <v>物理
八8</v>
      </c>
      <c r="V83" s="51" t="str">
        <f>IFERROR(INDEX(总课程表0!V:V,MATCH($A83,总课程表0!V:V,0)-1)&amp;CHAR(10)&amp;INDEX(总课程表0!$A:$A,MATCH($A83,总课程表0!V:V,0)-1),"")</f>
        <v/>
      </c>
      <c r="W83" s="49" t="str">
        <f>IFERROR(INDEX(总课程表0!W:W,MATCH($A83,总课程表0!W:W,0)-1)&amp;CHAR(10)&amp;INDEX(总课程表0!$A:$A,MATCH($A83,总课程表0!W:W,0)-1),"")</f>
        <v>班会
八4</v>
      </c>
      <c r="X83" s="49" t="str">
        <f t="array" ref="X83">IFERROR(IF(OR(A83=走班课),"选修",INDEX(总课程表0!X:X,MATCH($A83,总课程表0!X:X,0)-1)&amp;CHAR(10)&amp;INDEX(总课程表0!$A:$A,MATCH($A83,总课程表0!X:X,0)-1)),"")</f>
        <v/>
      </c>
      <c r="Y83" s="54" t="str">
        <f>IFERROR(INDEX(总课程表0!Y:Y,MATCH($A83,总课程表0!Y:Y,0)-1)&amp;CHAR(10)&amp;INDEX(总课程表0!$A:$A,MATCH($A83,总课程表0!Y:Y,0)-1),"")</f>
        <v/>
      </c>
      <c r="Z83" s="51" t="str">
        <f ca="1">IFERROR(INDEX(总课程表0!Z:Z,MATCH($A83,总课程表0!Z:Z,0)-1)&amp;CHAR(10)&amp;INDEX(总课程表0!$A:$A,MATCH($A83,总课程表0!Z:Z,0)-1),"")</f>
        <v>物理
八4</v>
      </c>
      <c r="AA83" s="49" t="str">
        <f>IFERROR(INDEX(总课程表0!AA:AA,MATCH($A83,总课程表0!AA:AA,0)-1)&amp;CHAR(10)&amp;INDEX(总课程表0!$A:$A,MATCH($A83,总课程表0!AA:AA,0)-1),"")</f>
        <v/>
      </c>
      <c r="AB83" s="49" t="str">
        <f>IFERROR(INDEX(总课程表0!AB:AB,MATCH($A83,总课程表0!AB:AB,0)-1)&amp;CHAR(10)&amp;INDEX(总课程表0!$A:$A,MATCH($A83,总课程表0!AB:AB,0)-1),"")</f>
        <v>生物
七10</v>
      </c>
      <c r="AC83" s="50" t="str">
        <f>IFERROR(INDEX(总课程表0!AC:AC,MATCH($A83,总课程表0!AC:AC,0)-1)&amp;CHAR(10)&amp;INDEX(总课程表0!$A:$A,MATCH($A83,总课程表0!AC:AC,0)-1),"")</f>
        <v/>
      </c>
      <c r="AD83" s="51" t="str">
        <f>IFERROR(INDEX(总课程表0!AD:AD,MATCH($A83,总课程表0!AD:AD,0)-1)&amp;CHAR(10)&amp;INDEX(总课程表0!$A:$A,MATCH($A83,总课程表0!AD:AD,0)-1),"")</f>
        <v/>
      </c>
      <c r="AE83" s="49" t="str">
        <f>IFERROR(INDEX(总课程表0!AE:AE,MATCH($A83,总课程表0!AE:AE,0)-1)&amp;CHAR(10)&amp;INDEX(总课程表0!$A:$A,MATCH($A83,总课程表0!AE:AE,0)-1),"")</f>
        <v/>
      </c>
      <c r="AF83" s="49" t="str">
        <f>IFERROR(INDEX(总课程表0!AF:AF,MATCH($A83,总课程表0!AF:AF,0)-1)&amp;CHAR(10)&amp;INDEX(总课程表0!$A:$A,MATCH($A83,总课程表0!AF:AF,0)-1),"")</f>
        <v/>
      </c>
      <c r="AG83" s="54" t="str">
        <f>IFERROR(INDEX(总课程表0!AG:AG,MATCH($A83,总课程表0!AG:AG,0)-1)&amp;CHAR(10)&amp;INDEX(总课程表0!$A:$A,MATCH($A83,总课程表0!AG:AG,0)-1),"")</f>
        <v/>
      </c>
      <c r="AH83" s="51" t="str">
        <f ca="1">IFERROR(INDEX(总课程表0!AH:AH,MATCH($A83,总课程表0!AH:AH,0)-1)&amp;CHAR(10)&amp;INDEX(总课程表0!$A:$A,MATCH($A83,总课程表0!AH:AH,0)-1),"")</f>
        <v/>
      </c>
      <c r="AI83" s="49" t="str">
        <f>IFERROR(INDEX(总课程表0!AI:AI,MATCH($A83,总课程表0!AI:AI,0)-1)&amp;CHAR(10)&amp;INDEX(总课程表0!$A:$A,MATCH($A83,总课程表0!AI:AI,0)-1),"")</f>
        <v/>
      </c>
      <c r="AJ83" s="49" t="str">
        <f>IFERROR(INDEX(总课程表0!AJ:AJ,MATCH($A83,总课程表0!AJ:AJ,0)-1)&amp;CHAR(10)&amp;INDEX(总课程表0!$A:$A,MATCH($A83,总课程表0!AJ:AJ,0)-1),"")</f>
        <v>物理
八8</v>
      </c>
      <c r="AK83" s="50" t="str">
        <f>IFERROR(INDEX(总课程表0!AK:AK,MATCH($A83,总课程表0!AK:AK,0)-1)&amp;CHAR(10)&amp;INDEX(总课程表0!$A:$A,MATCH($A83,总课程表0!AK:AK,0)-1),"")</f>
        <v/>
      </c>
      <c r="AL83" s="51" t="str">
        <f>IFERROR(INDEX(总课程表0!AL:AL,MATCH($A83,总课程表0!AL:AL,0)-1)&amp;CHAR(10)&amp;INDEX(总课程表0!$A:$A,MATCH($A83,总课程表0!AL:AL,0)-1),"")</f>
        <v>物理
八4</v>
      </c>
      <c r="AM83" s="49" t="str">
        <f>IFERROR(INDEX(总课程表0!AM:AM,MATCH($A83,总课程表0!AM:AM,0)-1)&amp;CHAR(10)&amp;INDEX(总课程表0!$A:$A,MATCH($A83,总课程表0!AM:AM,0)-1),"")</f>
        <v/>
      </c>
      <c r="AN83" s="49" t="str">
        <f>IFERROR(INDEX(总课程表0!AN:AN,MATCH($A83,总课程表0!AN:AN,0)-1)&amp;CHAR(10)&amp;INDEX(总课程表0!$A:$A,MATCH($A83,总课程表0!AN:AN,0)-1),"")</f>
        <v/>
      </c>
      <c r="AO83" s="54" t="str">
        <f>IFERROR(INDEX(总课程表0!AO:AO,MATCH($A83,总课程表0!AO:AO,0)-1)&amp;CHAR(10)&amp;INDEX(总课程表0!$A:$A,MATCH($A83,总课程表0!AO:AO,0)-1),"")</f>
        <v/>
      </c>
      <c r="AR83" s="56"/>
      <c r="AS83" s="56"/>
      <c r="AT83" s="56"/>
      <c r="AU83" s="56"/>
      <c r="AV83" s="56"/>
    </row>
    <row r="84" spans="1:48" ht="22.6" customHeight="1" x14ac:dyDescent="0.15">
      <c r="A84" s="20" t="str">
        <f>教师安排!AI82</f>
        <v>奚双喜</v>
      </c>
      <c r="B84" s="48" t="str">
        <f ca="1">IFERROR(INDEX(总课程表0!B:B,MATCH($A84,总课程表0!B:B,0)-1)&amp;CHAR(10)&amp;INDEX(总课程表0!$A:$A,MATCH($A84,总课程表0!B:B,0)-1),"")</f>
        <v/>
      </c>
      <c r="C84" s="49" t="str">
        <f>IFERROR(INDEX(总课程表0!C:C,MATCH($A84,总课程表0!C:C,0)-1)&amp;CHAR(10)&amp;INDEX(总课程表0!$A:$A,MATCH($A84,总课程表0!C:C,0)-1),"")</f>
        <v/>
      </c>
      <c r="D84" s="49" t="str">
        <f>IFERROR(INDEX(总课程表0!D:D,MATCH($A84,总课程表0!D:D,0)-1)&amp;CHAR(10)&amp;INDEX(总课程表0!$A:$A,MATCH($A84,总课程表0!D:D,0)-1),"")</f>
        <v/>
      </c>
      <c r="E84" s="50" t="str">
        <f>IFERROR(INDEX(总课程表0!E:E,MATCH($A84,总课程表0!E:E,0)-1)&amp;CHAR(10)&amp;INDEX(总课程表0!$A:$A,MATCH($A84,总课程表0!E:E,0)-1),"")</f>
        <v/>
      </c>
      <c r="F84" s="51" t="str">
        <f>IFERROR(INDEX(总课程表0!F:F,MATCH($A84,总课程表0!F:F,0)-1)&amp;CHAR(10)&amp;INDEX(总课程表0!$A:$A,MATCH($A84,总课程表0!F:F,0)-1),"")</f>
        <v/>
      </c>
      <c r="G84" s="49" t="str">
        <f>IFERROR(INDEX(总课程表0!G:G,MATCH($A84,总课程表0!G:G,0)-1)&amp;CHAR(10)&amp;INDEX(总课程表0!$A:$A,MATCH($A84,总课程表0!G:G,0)-1),"")</f>
        <v/>
      </c>
      <c r="H84" s="49" t="str">
        <f>IFERROR(INDEX(总课程表0!H:H,MATCH($A84,总课程表0!H:H,0)-1)&amp;CHAR(10)&amp;INDEX(总课程表0!$A:$A,MATCH($A84,总课程表0!H:H,0)-1),"")</f>
        <v/>
      </c>
      <c r="I84" s="54" t="str">
        <f>IFERROR(INDEX(总课程表0!I:I,MATCH($A84,总课程表0!I:I,0)-1)&amp;CHAR(10)&amp;INDEX(总课程表0!$A:$A,MATCH($A84,总课程表0!I:I,0)-1),"")</f>
        <v>安/书
七10</v>
      </c>
      <c r="J84" s="51" t="str">
        <f ca="1">IFERROR(INDEX(总课程表0!J:J,MATCH($A84,总课程表0!J:J,0)-1)&amp;CHAR(10)&amp;INDEX(总课程表0!$A:$A,MATCH($A84,总课程表0!J:J,0)-1),"")</f>
        <v/>
      </c>
      <c r="K84" s="49" t="str">
        <f>IFERROR(INDEX(总课程表0!K:K,MATCH($A84,总课程表0!K:K,0)-1)&amp;CHAR(10)&amp;INDEX(总课程表0!$A:$A,MATCH($A84,总课程表0!K:K,0)-1),"")</f>
        <v/>
      </c>
      <c r="L84" s="49" t="str">
        <f>IFERROR(INDEX(总课程表0!L:L,MATCH($A84,总课程表0!L:L,0)-1)&amp;CHAR(10)&amp;INDEX(总课程表0!$A:$A,MATCH($A84,总课程表0!L:L,0)-1),"")</f>
        <v/>
      </c>
      <c r="M84" s="50" t="str">
        <f>IFERROR(INDEX(总课程表0!M:M,MATCH($A84,总课程表0!M:M,0)-1)&amp;CHAR(10)&amp;INDEX(总课程表0!$A:$A,MATCH($A84,总课程表0!M:M,0)-1),"")</f>
        <v/>
      </c>
      <c r="N84" s="51" t="str">
        <f>IFERROR(INDEX(总课程表0!N:N,MATCH($A84,总课程表0!N:N,0)-1)&amp;CHAR(10)&amp;INDEX(总课程表0!$A:$A,MATCH($A84,总课程表0!N:N,0)-1),"")</f>
        <v/>
      </c>
      <c r="O84" s="49" t="str">
        <f>IFERROR(INDEX(总课程表0!O:O,MATCH($A84,总课程表0!O:O,0)-1)&amp;CHAR(10)&amp;INDEX(总课程表0!$A:$A,MATCH($A84,总课程表0!O:O,0)-1),"")</f>
        <v/>
      </c>
      <c r="P84" s="49" t="str">
        <f>IFERROR(INDEX(总课程表0!P:P,MATCH($A84,总课程表0!P:P,0)-1)&amp;CHAR(10)&amp;INDEX(总课程表0!$A:$A,MATCH($A84,总课程表0!P:P,0)-1),"")</f>
        <v/>
      </c>
      <c r="Q84" s="54" t="str">
        <f>IFERROR(INDEX(总课程表0!Q:Q,MATCH($A84,总课程表0!Q:Q,0)-1)&amp;CHAR(10)&amp;INDEX(总课程表0!$A:$A,MATCH($A84,总课程表0!Q:Q,0)-1),"")</f>
        <v>安/书
七9</v>
      </c>
      <c r="R84" s="51" t="str">
        <f ca="1">IFERROR(INDEX(总课程表0!R:R,MATCH($A84,总课程表0!R:R,0)-1)&amp;CHAR(10)&amp;INDEX(总课程表0!$A:$A,MATCH($A84,总课程表0!R:R,0)-1),"")</f>
        <v/>
      </c>
      <c r="S84" s="49" t="str">
        <f>IFERROR(INDEX(总课程表0!S:S,MATCH($A84,总课程表0!S:S,0)-1)&amp;CHAR(10)&amp;INDEX(总课程表0!$A:$A,MATCH($A84,总课程表0!S:S,0)-1),"")</f>
        <v/>
      </c>
      <c r="T84" s="49" t="str">
        <f>IFERROR(INDEX(总课程表0!T:T,MATCH($A84,总课程表0!T:T,0)-1)&amp;CHAR(10)&amp;INDEX(总课程表0!$A:$A,MATCH($A84,总课程表0!T:T,0)-1),"")</f>
        <v/>
      </c>
      <c r="U84" s="50" t="str">
        <f>IFERROR(INDEX(总课程表0!U:U,MATCH($A84,总课程表0!U:U,0)-1)&amp;CHAR(10)&amp;INDEX(总课程表0!$A:$A,MATCH($A84,总课程表0!U:U,0)-1),"")</f>
        <v/>
      </c>
      <c r="V84" s="51" t="str">
        <f>IFERROR(INDEX(总课程表0!V:V,MATCH($A84,总课程表0!V:V,0)-1)&amp;CHAR(10)&amp;INDEX(总课程表0!$A:$A,MATCH($A84,总课程表0!V:V,0)-1),"")</f>
        <v/>
      </c>
      <c r="W84" s="49" t="str">
        <f>IFERROR(INDEX(总课程表0!W:W,MATCH($A84,总课程表0!W:W,0)-1)&amp;CHAR(10)&amp;INDEX(总课程表0!$A:$A,MATCH($A84,总课程表0!W:W,0)-1),"")</f>
        <v/>
      </c>
      <c r="X84" s="49" t="str">
        <f t="array" ref="X84">IFERROR(IF(OR(A84=走班课),"选修",INDEX(总课程表0!X:X,MATCH($A84,总课程表0!X:X,0)-1)&amp;CHAR(10)&amp;INDEX(总课程表0!$A:$A,MATCH($A84,总课程表0!X:X,0)-1)),"")</f>
        <v>选修</v>
      </c>
      <c r="Y84" s="54" t="str">
        <f>IFERROR(INDEX(总课程表0!Y:Y,MATCH($A84,总课程表0!Y:Y,0)-1)&amp;CHAR(10)&amp;INDEX(总课程表0!$A:$A,MATCH($A84,总课程表0!Y:Y,0)-1),"")</f>
        <v>安/书
七6</v>
      </c>
      <c r="Z84" s="51" t="str">
        <f ca="1">IFERROR(INDEX(总课程表0!Z:Z,MATCH($A84,总课程表0!Z:Z,0)-1)&amp;CHAR(10)&amp;INDEX(总课程表0!$A:$A,MATCH($A84,总课程表0!Z:Z,0)-1),"")</f>
        <v/>
      </c>
      <c r="AA84" s="49" t="str">
        <f>IFERROR(INDEX(总课程表0!AA:AA,MATCH($A84,总课程表0!AA:AA,0)-1)&amp;CHAR(10)&amp;INDEX(总课程表0!$A:$A,MATCH($A84,总课程表0!AA:AA,0)-1),"")</f>
        <v/>
      </c>
      <c r="AB84" s="49" t="str">
        <f>IFERROR(INDEX(总课程表0!AB:AB,MATCH($A84,总课程表0!AB:AB,0)-1)&amp;CHAR(10)&amp;INDEX(总课程表0!$A:$A,MATCH($A84,总课程表0!AB:AB,0)-1),"")</f>
        <v/>
      </c>
      <c r="AC84" s="50" t="str">
        <f>IFERROR(INDEX(总课程表0!AC:AC,MATCH($A84,总课程表0!AC:AC,0)-1)&amp;CHAR(10)&amp;INDEX(总课程表0!$A:$A,MATCH($A84,总课程表0!AC:AC,0)-1),"")</f>
        <v/>
      </c>
      <c r="AD84" s="51" t="str">
        <f>IFERROR(INDEX(总课程表0!AD:AD,MATCH($A84,总课程表0!AD:AD,0)-1)&amp;CHAR(10)&amp;INDEX(总课程表0!$A:$A,MATCH($A84,总课程表0!AD:AD,0)-1),"")</f>
        <v/>
      </c>
      <c r="AE84" s="49" t="str">
        <f>IFERROR(INDEX(总课程表0!AE:AE,MATCH($A84,总课程表0!AE:AE,0)-1)&amp;CHAR(10)&amp;INDEX(总课程表0!$A:$A,MATCH($A84,总课程表0!AE:AE,0)-1),"")</f>
        <v/>
      </c>
      <c r="AF84" s="49" t="str">
        <f>IFERROR(INDEX(总课程表0!AF:AF,MATCH($A84,总课程表0!AF:AF,0)-1)&amp;CHAR(10)&amp;INDEX(总课程表0!$A:$A,MATCH($A84,总课程表0!AF:AF,0)-1),"")</f>
        <v/>
      </c>
      <c r="AG84" s="54" t="str">
        <f>IFERROR(INDEX(总课程表0!AG:AG,MATCH($A84,总课程表0!AG:AG,0)-1)&amp;CHAR(10)&amp;INDEX(总课程表0!$A:$A,MATCH($A84,总课程表0!AG:AG,0)-1),"")</f>
        <v>安/书
七7</v>
      </c>
      <c r="AH84" s="51" t="str">
        <f ca="1">IFERROR(INDEX(总课程表0!AH:AH,MATCH($A84,总课程表0!AH:AH,0)-1)&amp;CHAR(10)&amp;INDEX(总课程表0!$A:$A,MATCH($A84,总课程表0!AH:AH,0)-1),"")</f>
        <v/>
      </c>
      <c r="AI84" s="49" t="str">
        <f>IFERROR(INDEX(总课程表0!AI:AI,MATCH($A84,总课程表0!AI:AI,0)-1)&amp;CHAR(10)&amp;INDEX(总课程表0!$A:$A,MATCH($A84,总课程表0!AI:AI,0)-1),"")</f>
        <v/>
      </c>
      <c r="AJ84" s="49" t="str">
        <f>IFERROR(INDEX(总课程表0!AJ:AJ,MATCH($A84,总课程表0!AJ:AJ,0)-1)&amp;CHAR(10)&amp;INDEX(总课程表0!$A:$A,MATCH($A84,总课程表0!AJ:AJ,0)-1),"")</f>
        <v/>
      </c>
      <c r="AK84" s="50" t="str">
        <f>IFERROR(INDEX(总课程表0!AK:AK,MATCH($A84,总课程表0!AK:AK,0)-1)&amp;CHAR(10)&amp;INDEX(总课程表0!$A:$A,MATCH($A84,总课程表0!AK:AK,0)-1),"")</f>
        <v/>
      </c>
      <c r="AL84" s="51" t="str">
        <f>IFERROR(INDEX(总课程表0!AL:AL,MATCH($A84,总课程表0!AL:AL,0)-1)&amp;CHAR(10)&amp;INDEX(总课程表0!$A:$A,MATCH($A84,总课程表0!AL:AL,0)-1),"")</f>
        <v/>
      </c>
      <c r="AM84" s="49" t="str">
        <f>IFERROR(INDEX(总课程表0!AM:AM,MATCH($A84,总课程表0!AM:AM,0)-1)&amp;CHAR(10)&amp;INDEX(总课程表0!$A:$A,MATCH($A84,总课程表0!AM:AM,0)-1),"")</f>
        <v/>
      </c>
      <c r="AN84" s="49" t="str">
        <f>IFERROR(INDEX(总课程表0!AN:AN,MATCH($A84,总课程表0!AN:AN,0)-1)&amp;CHAR(10)&amp;INDEX(总课程表0!$A:$A,MATCH($A84,总课程表0!AN:AN,0)-1),"")</f>
        <v/>
      </c>
      <c r="AO84" s="54" t="str">
        <f>IFERROR(INDEX(总课程表0!AO:AO,MATCH($A84,总课程表0!AO:AO,0)-1)&amp;CHAR(10)&amp;INDEX(总课程表0!$A:$A,MATCH($A84,总课程表0!AO:AO,0)-1),"")</f>
        <v>安/书
七8</v>
      </c>
      <c r="AR84" s="56"/>
      <c r="AS84" s="56"/>
      <c r="AT84" s="56"/>
      <c r="AU84" s="56"/>
      <c r="AV84" s="56"/>
    </row>
    <row r="85" spans="1:48" ht="22.6" customHeight="1" x14ac:dyDescent="0.15">
      <c r="A85" s="20" t="str">
        <f>教师安排!AI83</f>
        <v>肖云峰</v>
      </c>
      <c r="B85" s="48" t="str">
        <f ca="1">IFERROR(INDEX(总课程表0!B:B,MATCH($A85,总课程表0!B:B,0)-1)&amp;CHAR(10)&amp;INDEX(总课程表0!$A:$A,MATCH($A85,总课程表0!B:B,0)-1),"")</f>
        <v/>
      </c>
      <c r="C85" s="49" t="str">
        <f>IFERROR(INDEX(总课程表0!C:C,MATCH($A85,总课程表0!C:C,0)-1)&amp;CHAR(10)&amp;INDEX(总课程表0!$A:$A,MATCH($A85,总课程表0!C:C,0)-1),"")</f>
        <v/>
      </c>
      <c r="D85" s="49" t="str">
        <f>IFERROR(INDEX(总课程表0!D:D,MATCH($A85,总课程表0!D:D,0)-1)&amp;CHAR(10)&amp;INDEX(总课程表0!$A:$A,MATCH($A85,总课程表0!D:D,0)-1),"")</f>
        <v/>
      </c>
      <c r="E85" s="50" t="str">
        <f>IFERROR(INDEX(总课程表0!E:E,MATCH($A85,总课程表0!E:E,0)-1)&amp;CHAR(10)&amp;INDEX(总课程表0!$A:$A,MATCH($A85,总课程表0!E:E,0)-1),"")</f>
        <v>物理
八3</v>
      </c>
      <c r="F85" s="51" t="str">
        <f>IFERROR(INDEX(总课程表0!F:F,MATCH($A85,总课程表0!F:F,0)-1)&amp;CHAR(10)&amp;INDEX(总课程表0!$A:$A,MATCH($A85,总课程表0!F:F,0)-1),"")</f>
        <v>物理
八7</v>
      </c>
      <c r="G85" s="49" t="str">
        <f>IFERROR(INDEX(总课程表0!G:G,MATCH($A85,总课程表0!G:G,0)-1)&amp;CHAR(10)&amp;INDEX(总课程表0!$A:$A,MATCH($A85,总课程表0!G:G,0)-1),"")</f>
        <v>物理
八9</v>
      </c>
      <c r="H85" s="49" t="str">
        <f>IFERROR(INDEX(总课程表0!H:H,MATCH($A85,总课程表0!H:H,0)-1)&amp;CHAR(10)&amp;INDEX(总课程表0!$A:$A,MATCH($A85,总课程表0!H:H,0)-1),"")</f>
        <v/>
      </c>
      <c r="I85" s="54" t="str">
        <f>IFERROR(INDEX(总课程表0!I:I,MATCH($A85,总课程表0!I:I,0)-1)&amp;CHAR(10)&amp;INDEX(总课程表0!$A:$A,MATCH($A85,总课程表0!I:I,0)-1),"")</f>
        <v/>
      </c>
      <c r="J85" s="51" t="str">
        <f ca="1">IFERROR(INDEX(总课程表0!J:J,MATCH($A85,总课程表0!J:J,0)-1)&amp;CHAR(10)&amp;INDEX(总课程表0!$A:$A,MATCH($A85,总课程表0!J:J,0)-1),"")</f>
        <v>物理
八3</v>
      </c>
      <c r="K85" s="49" t="str">
        <f>IFERROR(INDEX(总课程表0!K:K,MATCH($A85,总课程表0!K:K,0)-1)&amp;CHAR(10)&amp;INDEX(总课程表0!$A:$A,MATCH($A85,总课程表0!K:K,0)-1),"")</f>
        <v/>
      </c>
      <c r="L85" s="49" t="str">
        <f>IFERROR(INDEX(总课程表0!L:L,MATCH($A85,总课程表0!L:L,0)-1)&amp;CHAR(10)&amp;INDEX(总课程表0!$A:$A,MATCH($A85,总课程表0!L:L,0)-1),"")</f>
        <v>生物
七9</v>
      </c>
      <c r="M85" s="50" t="str">
        <f>IFERROR(INDEX(总课程表0!M:M,MATCH($A85,总课程表0!M:M,0)-1)&amp;CHAR(10)&amp;INDEX(总课程表0!$A:$A,MATCH($A85,总课程表0!M:M,0)-1),"")</f>
        <v/>
      </c>
      <c r="N85" s="51" t="str">
        <f>IFERROR(INDEX(总课程表0!N:N,MATCH($A85,总课程表0!N:N,0)-1)&amp;CHAR(10)&amp;INDEX(总课程表0!$A:$A,MATCH($A85,总课程表0!N:N,0)-1),"")</f>
        <v/>
      </c>
      <c r="O85" s="49" t="str">
        <f>IFERROR(INDEX(总课程表0!O:O,MATCH($A85,总课程表0!O:O,0)-1)&amp;CHAR(10)&amp;INDEX(总课程表0!$A:$A,MATCH($A85,总课程表0!O:O,0)-1),"")</f>
        <v>物理
八7</v>
      </c>
      <c r="P85" s="49" t="str">
        <f>IFERROR(INDEX(总课程表0!P:P,MATCH($A85,总课程表0!P:P,0)-1)&amp;CHAR(10)&amp;INDEX(总课程表0!$A:$A,MATCH($A85,总课程表0!P:P,0)-1),"")</f>
        <v/>
      </c>
      <c r="Q85" s="54" t="str">
        <f>IFERROR(INDEX(总课程表0!Q:Q,MATCH($A85,总课程表0!Q:Q,0)-1)&amp;CHAR(10)&amp;INDEX(总课程表0!$A:$A,MATCH($A85,总课程表0!Q:Q,0)-1),"")</f>
        <v/>
      </c>
      <c r="R85" s="51" t="str">
        <f ca="1">IFERROR(INDEX(总课程表0!R:R,MATCH($A85,总课程表0!R:R,0)-1)&amp;CHAR(10)&amp;INDEX(总课程表0!$A:$A,MATCH($A85,总课程表0!R:R,0)-1),"")</f>
        <v/>
      </c>
      <c r="S85" s="49" t="str">
        <f>IFERROR(INDEX(总课程表0!S:S,MATCH($A85,总课程表0!S:S,0)-1)&amp;CHAR(10)&amp;INDEX(总课程表0!$A:$A,MATCH($A85,总课程表0!S:S,0)-1),"")</f>
        <v/>
      </c>
      <c r="T85" s="49" t="str">
        <f>IFERROR(INDEX(总课程表0!T:T,MATCH($A85,总课程表0!T:T,0)-1)&amp;CHAR(10)&amp;INDEX(总课程表0!$A:$A,MATCH($A85,总课程表0!T:T,0)-1),"")</f>
        <v>生物
七9</v>
      </c>
      <c r="U85" s="50" t="str">
        <f>IFERROR(INDEX(总课程表0!U:U,MATCH($A85,总课程表0!U:U,0)-1)&amp;CHAR(10)&amp;INDEX(总课程表0!$A:$A,MATCH($A85,总课程表0!U:U,0)-1),"")</f>
        <v/>
      </c>
      <c r="V85" s="51" t="str">
        <f>IFERROR(INDEX(总课程表0!V:V,MATCH($A85,总课程表0!V:V,0)-1)&amp;CHAR(10)&amp;INDEX(总课程表0!$A:$A,MATCH($A85,总课程表0!V:V,0)-1),"")</f>
        <v/>
      </c>
      <c r="W85" s="49" t="str">
        <f>IFERROR(INDEX(总课程表0!W:W,MATCH($A85,总课程表0!W:W,0)-1)&amp;CHAR(10)&amp;INDEX(总课程表0!$A:$A,MATCH($A85,总课程表0!W:W,0)-1),"")</f>
        <v/>
      </c>
      <c r="X85" s="49" t="str">
        <f t="array" ref="X85">IFERROR(IF(OR(A85=走班课),"选修",INDEX(总课程表0!X:X,MATCH($A85,总课程表0!X:X,0)-1)&amp;CHAR(10)&amp;INDEX(总课程表0!$A:$A,MATCH($A85,总课程表0!X:X,0)-1)),"")</f>
        <v/>
      </c>
      <c r="Y85" s="54" t="str">
        <f>IFERROR(INDEX(总课程表0!Y:Y,MATCH($A85,总课程表0!Y:Y,0)-1)&amp;CHAR(10)&amp;INDEX(总课程表0!$A:$A,MATCH($A85,总课程表0!Y:Y,0)-1),"")</f>
        <v/>
      </c>
      <c r="Z85" s="51" t="str">
        <f ca="1">IFERROR(INDEX(总课程表0!Z:Z,MATCH($A85,总课程表0!Z:Z,0)-1)&amp;CHAR(10)&amp;INDEX(总课程表0!$A:$A,MATCH($A85,总课程表0!Z:Z,0)-1),"")</f>
        <v/>
      </c>
      <c r="AA85" s="49" t="str">
        <f>IFERROR(INDEX(总课程表0!AA:AA,MATCH($A85,总课程表0!AA:AA,0)-1)&amp;CHAR(10)&amp;INDEX(总课程表0!$A:$A,MATCH($A85,总课程表0!AA:AA,0)-1),"")</f>
        <v/>
      </c>
      <c r="AB85" s="49" t="str">
        <f>IFERROR(INDEX(总课程表0!AB:AB,MATCH($A85,总课程表0!AB:AB,0)-1)&amp;CHAR(10)&amp;INDEX(总课程表0!$A:$A,MATCH($A85,总课程表0!AB:AB,0)-1),"")</f>
        <v>物理
八9</v>
      </c>
      <c r="AC85" s="50" t="str">
        <f>IFERROR(INDEX(总课程表0!AC:AC,MATCH($A85,总课程表0!AC:AC,0)-1)&amp;CHAR(10)&amp;INDEX(总课程表0!$A:$A,MATCH($A85,总课程表0!AC:AC,0)-1),"")</f>
        <v>物理
八3</v>
      </c>
      <c r="AD85" s="51" t="str">
        <f>IFERROR(INDEX(总课程表0!AD:AD,MATCH($A85,总课程表0!AD:AD,0)-1)&amp;CHAR(10)&amp;INDEX(总课程表0!$A:$A,MATCH($A85,总课程表0!AD:AD,0)-1),"")</f>
        <v/>
      </c>
      <c r="AE85" s="49" t="str">
        <f>IFERROR(INDEX(总课程表0!AE:AE,MATCH($A85,总课程表0!AE:AE,0)-1)&amp;CHAR(10)&amp;INDEX(总课程表0!$A:$A,MATCH($A85,总课程表0!AE:AE,0)-1),"")</f>
        <v/>
      </c>
      <c r="AF85" s="49" t="str">
        <f>IFERROR(INDEX(总课程表0!AF:AF,MATCH($A85,总课程表0!AF:AF,0)-1)&amp;CHAR(10)&amp;INDEX(总课程表0!$A:$A,MATCH($A85,总课程表0!AF:AF,0)-1),"")</f>
        <v/>
      </c>
      <c r="AG85" s="54" t="str">
        <f>IFERROR(INDEX(总课程表0!AG:AG,MATCH($A85,总课程表0!AG:AG,0)-1)&amp;CHAR(10)&amp;INDEX(总课程表0!$A:$A,MATCH($A85,总课程表0!AG:AG,0)-1),"")</f>
        <v/>
      </c>
      <c r="AH85" s="51" t="str">
        <f ca="1">IFERROR(INDEX(总课程表0!AH:AH,MATCH($A85,总课程表0!AH:AH,0)-1)&amp;CHAR(10)&amp;INDEX(总课程表0!$A:$A,MATCH($A85,总课程表0!AH:AH,0)-1),"")</f>
        <v/>
      </c>
      <c r="AI85" s="49" t="str">
        <f>IFERROR(INDEX(总课程表0!AI:AI,MATCH($A85,总课程表0!AI:AI,0)-1)&amp;CHAR(10)&amp;INDEX(总课程表0!$A:$A,MATCH($A85,总课程表0!AI:AI,0)-1),"")</f>
        <v>物理
八7</v>
      </c>
      <c r="AJ85" s="49" t="str">
        <f>IFERROR(INDEX(总课程表0!AJ:AJ,MATCH($A85,总课程表0!AJ:AJ,0)-1)&amp;CHAR(10)&amp;INDEX(总课程表0!$A:$A,MATCH($A85,总课程表0!AJ:AJ,0)-1),"")</f>
        <v/>
      </c>
      <c r="AK85" s="50" t="str">
        <f>IFERROR(INDEX(总课程表0!AK:AK,MATCH($A85,总课程表0!AK:AK,0)-1)&amp;CHAR(10)&amp;INDEX(总课程表0!$A:$A,MATCH($A85,总课程表0!AK:AK,0)-1),"")</f>
        <v/>
      </c>
      <c r="AL85" s="51" t="str">
        <f>IFERROR(INDEX(总课程表0!AL:AL,MATCH($A85,总课程表0!AL:AL,0)-1)&amp;CHAR(10)&amp;INDEX(总课程表0!$A:$A,MATCH($A85,总课程表0!AL:AL,0)-1),"")</f>
        <v>物理
八9</v>
      </c>
      <c r="AM85" s="49" t="str">
        <f>IFERROR(INDEX(总课程表0!AM:AM,MATCH($A85,总课程表0!AM:AM,0)-1)&amp;CHAR(10)&amp;INDEX(总课程表0!$A:$A,MATCH($A85,总课程表0!AM:AM,0)-1),"")</f>
        <v/>
      </c>
      <c r="AN85" s="49" t="str">
        <f>IFERROR(INDEX(总课程表0!AN:AN,MATCH($A85,总课程表0!AN:AN,0)-1)&amp;CHAR(10)&amp;INDEX(总课程表0!$A:$A,MATCH($A85,总课程表0!AN:AN,0)-1),"")</f>
        <v>生物
七9</v>
      </c>
      <c r="AO85" s="54" t="str">
        <f>IFERROR(INDEX(总课程表0!AO:AO,MATCH($A85,总课程表0!AO:AO,0)-1)&amp;CHAR(10)&amp;INDEX(总课程表0!$A:$A,MATCH($A85,总课程表0!AO:AO,0)-1),"")</f>
        <v/>
      </c>
      <c r="AR85" s="56"/>
      <c r="AS85" s="56"/>
      <c r="AT85" s="56"/>
      <c r="AU85" s="56"/>
      <c r="AV85" s="56"/>
    </row>
    <row r="86" spans="1:48" ht="22.6" customHeight="1" x14ac:dyDescent="0.15">
      <c r="A86" s="20" t="str">
        <f>教师安排!AI84</f>
        <v>严黎明</v>
      </c>
      <c r="B86" s="48" t="str">
        <f ca="1">IFERROR(INDEX(总课程表0!B:B,MATCH($A86,总课程表0!B:B,0)-1)&amp;CHAR(10)&amp;INDEX(总课程表0!$A:$A,MATCH($A86,总课程表0!B:B,0)-1),"")</f>
        <v/>
      </c>
      <c r="C86" s="49" t="str">
        <f>IFERROR(INDEX(总课程表0!C:C,MATCH($A86,总课程表0!C:C,0)-1)&amp;CHAR(10)&amp;INDEX(总课程表0!$A:$A,MATCH($A86,总课程表0!C:C,0)-1),"")</f>
        <v/>
      </c>
      <c r="D86" s="49" t="str">
        <f>IFERROR(INDEX(总课程表0!D:D,MATCH($A86,总课程表0!D:D,0)-1)&amp;CHAR(10)&amp;INDEX(总课程表0!$A:$A,MATCH($A86,总课程表0!D:D,0)-1),"")</f>
        <v>数学
八8</v>
      </c>
      <c r="E86" s="50" t="str">
        <f>IFERROR(INDEX(总课程表0!E:E,MATCH($A86,总课程表0!E:E,0)-1)&amp;CHAR(10)&amp;INDEX(总课程表0!$A:$A,MATCH($A86,总课程表0!E:E,0)-1),"")</f>
        <v/>
      </c>
      <c r="F86" s="51" t="str">
        <f>IFERROR(INDEX(总课程表0!F:F,MATCH($A86,总课程表0!F:F,0)-1)&amp;CHAR(10)&amp;INDEX(总课程表0!$A:$A,MATCH($A86,总课程表0!F:F,0)-1),"")</f>
        <v/>
      </c>
      <c r="G86" s="49" t="str">
        <f>IFERROR(INDEX(总课程表0!G:G,MATCH($A86,总课程表0!G:G,0)-1)&amp;CHAR(10)&amp;INDEX(总课程表0!$A:$A,MATCH($A86,总课程表0!G:G,0)-1),"")</f>
        <v/>
      </c>
      <c r="H86" s="49" t="str">
        <f>IFERROR(INDEX(总课程表0!H:H,MATCH($A86,总课程表0!H:H,0)-1)&amp;CHAR(10)&amp;INDEX(总课程表0!$A:$A,MATCH($A86,总课程表0!H:H,0)-1),"")</f>
        <v/>
      </c>
      <c r="I86" s="54" t="str">
        <f>IFERROR(INDEX(总课程表0!I:I,MATCH($A86,总课程表0!I:I,0)-1)&amp;CHAR(10)&amp;INDEX(总课程表0!$A:$A,MATCH($A86,总课程表0!I:I,0)-1),"")</f>
        <v/>
      </c>
      <c r="J86" s="51" t="str">
        <f ca="1">IFERROR(INDEX(总课程表0!J:J,MATCH($A86,总课程表0!J:J,0)-1)&amp;CHAR(10)&amp;INDEX(总课程表0!$A:$A,MATCH($A86,总课程表0!J:J,0)-1),"")</f>
        <v>数学
八8</v>
      </c>
      <c r="K86" s="49" t="str">
        <f>IFERROR(INDEX(总课程表0!K:K,MATCH($A86,总课程表0!K:K,0)-1)&amp;CHAR(10)&amp;INDEX(总课程表0!$A:$A,MATCH($A86,总课程表0!K:K,0)-1),"")</f>
        <v/>
      </c>
      <c r="L86" s="49" t="str">
        <f>IFERROR(INDEX(总课程表0!L:L,MATCH($A86,总课程表0!L:L,0)-1)&amp;CHAR(10)&amp;INDEX(总课程表0!$A:$A,MATCH($A86,总课程表0!L:L,0)-1),"")</f>
        <v/>
      </c>
      <c r="M86" s="50" t="str">
        <f>IFERROR(INDEX(总课程表0!M:M,MATCH($A86,总课程表0!M:M,0)-1)&amp;CHAR(10)&amp;INDEX(总课程表0!$A:$A,MATCH($A86,总课程表0!M:M,0)-1),"")</f>
        <v/>
      </c>
      <c r="N86" s="51" t="str">
        <f>IFERROR(INDEX(总课程表0!N:N,MATCH($A86,总课程表0!N:N,0)-1)&amp;CHAR(10)&amp;INDEX(总课程表0!$A:$A,MATCH($A86,总课程表0!N:N,0)-1),"")</f>
        <v/>
      </c>
      <c r="O86" s="49" t="str">
        <f>IFERROR(INDEX(总课程表0!O:O,MATCH($A86,总课程表0!O:O,0)-1)&amp;CHAR(10)&amp;INDEX(总课程表0!$A:$A,MATCH($A86,总课程表0!O:O,0)-1),"")</f>
        <v/>
      </c>
      <c r="P86" s="49" t="str">
        <f>IFERROR(INDEX(总课程表0!P:P,MATCH($A86,总课程表0!P:P,0)-1)&amp;CHAR(10)&amp;INDEX(总课程表0!$A:$A,MATCH($A86,总课程表0!P:P,0)-1),"")</f>
        <v/>
      </c>
      <c r="Q86" s="54" t="str">
        <f>IFERROR(INDEX(总课程表0!Q:Q,MATCH($A86,总课程表0!Q:Q,0)-1)&amp;CHAR(10)&amp;INDEX(总课程表0!$A:$A,MATCH($A86,总课程表0!Q:Q,0)-1),"")</f>
        <v/>
      </c>
      <c r="R86" s="51" t="str">
        <f ca="1">IFERROR(INDEX(总课程表0!R:R,MATCH($A86,总课程表0!R:R,0)-1)&amp;CHAR(10)&amp;INDEX(总课程表0!$A:$A,MATCH($A86,总课程表0!R:R,0)-1),"")</f>
        <v/>
      </c>
      <c r="S86" s="49" t="str">
        <f>IFERROR(INDEX(总课程表0!S:S,MATCH($A86,总课程表0!S:S,0)-1)&amp;CHAR(10)&amp;INDEX(总课程表0!$A:$A,MATCH($A86,总课程表0!S:S,0)-1),"")</f>
        <v>数学
八8</v>
      </c>
      <c r="T86" s="49" t="str">
        <f>IFERROR(INDEX(总课程表0!T:T,MATCH($A86,总课程表0!T:T,0)-1)&amp;CHAR(10)&amp;INDEX(总课程表0!$A:$A,MATCH($A86,总课程表0!T:T,0)-1),"")</f>
        <v/>
      </c>
      <c r="U86" s="50" t="str">
        <f>IFERROR(INDEX(总课程表0!U:U,MATCH($A86,总课程表0!U:U,0)-1)&amp;CHAR(10)&amp;INDEX(总课程表0!$A:$A,MATCH($A86,总课程表0!U:U,0)-1),"")</f>
        <v/>
      </c>
      <c r="V86" s="51" t="str">
        <f>IFERROR(INDEX(总课程表0!V:V,MATCH($A86,总课程表0!V:V,0)-1)&amp;CHAR(10)&amp;INDEX(总课程表0!$A:$A,MATCH($A86,总课程表0!V:V,0)-1),"")</f>
        <v/>
      </c>
      <c r="W86" s="49" t="str">
        <f>IFERROR(INDEX(总课程表0!W:W,MATCH($A86,总课程表0!W:W,0)-1)&amp;CHAR(10)&amp;INDEX(总课程表0!$A:$A,MATCH($A86,总课程表0!W:W,0)-1),"")</f>
        <v/>
      </c>
      <c r="X86" s="49" t="str">
        <f t="array" ref="X86">IFERROR(IF(OR(A86=走班课),"选修",INDEX(总课程表0!X:X,MATCH($A86,总课程表0!X:X,0)-1)&amp;CHAR(10)&amp;INDEX(总课程表0!$A:$A,MATCH($A86,总课程表0!X:X,0)-1)),"")</f>
        <v/>
      </c>
      <c r="Y86" s="54" t="str">
        <f>IFERROR(INDEX(总课程表0!Y:Y,MATCH($A86,总课程表0!Y:Y,0)-1)&amp;CHAR(10)&amp;INDEX(总课程表0!$A:$A,MATCH($A86,总课程表0!Y:Y,0)-1),"")</f>
        <v/>
      </c>
      <c r="Z86" s="51" t="str">
        <f ca="1">IFERROR(INDEX(总课程表0!Z:Z,MATCH($A86,总课程表0!Z:Z,0)-1)&amp;CHAR(10)&amp;INDEX(总课程表0!$A:$A,MATCH($A86,总课程表0!Z:Z,0)-1),"")</f>
        <v/>
      </c>
      <c r="AA86" s="49" t="str">
        <f>IFERROR(INDEX(总课程表0!AA:AA,MATCH($A86,总课程表0!AA:AA,0)-1)&amp;CHAR(10)&amp;INDEX(总课程表0!$A:$A,MATCH($A86,总课程表0!AA:AA,0)-1),"")</f>
        <v>数学
八8</v>
      </c>
      <c r="AB86" s="49" t="str">
        <f>IFERROR(INDEX(总课程表0!AB:AB,MATCH($A86,总课程表0!AB:AB,0)-1)&amp;CHAR(10)&amp;INDEX(总课程表0!$A:$A,MATCH($A86,总课程表0!AB:AB,0)-1),"")</f>
        <v/>
      </c>
      <c r="AC86" s="50" t="str">
        <f>IFERROR(INDEX(总课程表0!AC:AC,MATCH($A86,总课程表0!AC:AC,0)-1)&amp;CHAR(10)&amp;INDEX(总课程表0!$A:$A,MATCH($A86,总课程表0!AC:AC,0)-1),"")</f>
        <v/>
      </c>
      <c r="AD86" s="51" t="str">
        <f>IFERROR(INDEX(总课程表0!AD:AD,MATCH($A86,总课程表0!AD:AD,0)-1)&amp;CHAR(10)&amp;INDEX(总课程表0!$A:$A,MATCH($A86,总课程表0!AD:AD,0)-1),"")</f>
        <v/>
      </c>
      <c r="AE86" s="49" t="str">
        <f>IFERROR(INDEX(总课程表0!AE:AE,MATCH($A86,总课程表0!AE:AE,0)-1)&amp;CHAR(10)&amp;INDEX(总课程表0!$A:$A,MATCH($A86,总课程表0!AE:AE,0)-1),"")</f>
        <v/>
      </c>
      <c r="AF86" s="49" t="str">
        <f>IFERROR(INDEX(总课程表0!AF:AF,MATCH($A86,总课程表0!AF:AF,0)-1)&amp;CHAR(10)&amp;INDEX(总课程表0!$A:$A,MATCH($A86,总课程表0!AF:AF,0)-1),"")</f>
        <v/>
      </c>
      <c r="AG86" s="54" t="str">
        <f>IFERROR(INDEX(总课程表0!AG:AG,MATCH($A86,总课程表0!AG:AG,0)-1)&amp;CHAR(10)&amp;INDEX(总课程表0!$A:$A,MATCH($A86,总课程表0!AG:AG,0)-1),"")</f>
        <v/>
      </c>
      <c r="AH86" s="51" t="str">
        <f ca="1">IFERROR(INDEX(总课程表0!AH:AH,MATCH($A86,总课程表0!AH:AH,0)-1)&amp;CHAR(10)&amp;INDEX(总课程表0!$A:$A,MATCH($A86,总课程表0!AH:AH,0)-1),"")</f>
        <v/>
      </c>
      <c r="AI86" s="49" t="str">
        <f>IFERROR(INDEX(总课程表0!AI:AI,MATCH($A86,总课程表0!AI:AI,0)-1)&amp;CHAR(10)&amp;INDEX(总课程表0!$A:$A,MATCH($A86,总课程表0!AI:AI,0)-1),"")</f>
        <v>数学
八8</v>
      </c>
      <c r="AJ86" s="49" t="str">
        <f>IFERROR(INDEX(总课程表0!AJ:AJ,MATCH($A86,总课程表0!AJ:AJ,0)-1)&amp;CHAR(10)&amp;INDEX(总课程表0!$A:$A,MATCH($A86,总课程表0!AJ:AJ,0)-1),"")</f>
        <v/>
      </c>
      <c r="AK86" s="50" t="str">
        <f>IFERROR(INDEX(总课程表0!AK:AK,MATCH($A86,总课程表0!AK:AK,0)-1)&amp;CHAR(10)&amp;INDEX(总课程表0!$A:$A,MATCH($A86,总课程表0!AK:AK,0)-1),"")</f>
        <v/>
      </c>
      <c r="AL86" s="51" t="str">
        <f>IFERROR(INDEX(总课程表0!AL:AL,MATCH($A86,总课程表0!AL:AL,0)-1)&amp;CHAR(10)&amp;INDEX(总课程表0!$A:$A,MATCH($A86,总课程表0!AL:AL,0)-1),"")</f>
        <v/>
      </c>
      <c r="AM86" s="49" t="str">
        <f>IFERROR(INDEX(总课程表0!AM:AM,MATCH($A86,总课程表0!AM:AM,0)-1)&amp;CHAR(10)&amp;INDEX(总课程表0!$A:$A,MATCH($A86,总课程表0!AM:AM,0)-1),"")</f>
        <v/>
      </c>
      <c r="AN86" s="49" t="str">
        <f>IFERROR(INDEX(总课程表0!AN:AN,MATCH($A86,总课程表0!AN:AN,0)-1)&amp;CHAR(10)&amp;INDEX(总课程表0!$A:$A,MATCH($A86,总课程表0!AN:AN,0)-1),"")</f>
        <v/>
      </c>
      <c r="AO86" s="54" t="str">
        <f>IFERROR(INDEX(总课程表0!AO:AO,MATCH($A86,总课程表0!AO:AO,0)-1)&amp;CHAR(10)&amp;INDEX(总课程表0!$A:$A,MATCH($A86,总课程表0!AO:AO,0)-1),"")</f>
        <v/>
      </c>
      <c r="AR86" s="56"/>
      <c r="AS86" s="56"/>
      <c r="AT86" s="56"/>
      <c r="AU86" s="56"/>
      <c r="AV86" s="56"/>
    </row>
    <row r="87" spans="1:48" ht="22.6" customHeight="1" x14ac:dyDescent="0.15">
      <c r="A87" s="20" t="str">
        <f>教师安排!AI85</f>
        <v>颜梅英</v>
      </c>
      <c r="B87" s="48" t="str">
        <f ca="1">IFERROR(INDEX(总课程表0!B:B,MATCH($A87,总课程表0!B:B,0)-1)&amp;CHAR(10)&amp;INDEX(总课程表0!$A:$A,MATCH($A87,总课程表0!B:B,0)-1),"")</f>
        <v/>
      </c>
      <c r="C87" s="49" t="str">
        <f>IFERROR(INDEX(总课程表0!C:C,MATCH($A87,总课程表0!C:C,0)-1)&amp;CHAR(10)&amp;INDEX(总课程表0!$A:$A,MATCH($A87,总课程表0!C:C,0)-1),"")</f>
        <v>语文
七7</v>
      </c>
      <c r="D87" s="49" t="str">
        <f>IFERROR(INDEX(总课程表0!D:D,MATCH($A87,总课程表0!D:D,0)-1)&amp;CHAR(10)&amp;INDEX(总课程表0!$A:$A,MATCH($A87,总课程表0!D:D,0)-1),"")</f>
        <v/>
      </c>
      <c r="E87" s="50" t="str">
        <f>IFERROR(INDEX(总课程表0!E:E,MATCH($A87,总课程表0!E:E,0)-1)&amp;CHAR(10)&amp;INDEX(总课程表0!$A:$A,MATCH($A87,总课程表0!E:E,0)-1),"")</f>
        <v/>
      </c>
      <c r="F87" s="51" t="str">
        <f>IFERROR(INDEX(总课程表0!F:F,MATCH($A87,总课程表0!F:F,0)-1)&amp;CHAR(10)&amp;INDEX(总课程表0!$A:$A,MATCH($A87,总课程表0!F:F,0)-1),"")</f>
        <v>语文
七6</v>
      </c>
      <c r="G87" s="49" t="str">
        <f>IFERROR(INDEX(总课程表0!G:G,MATCH($A87,总课程表0!G:G,0)-1)&amp;CHAR(10)&amp;INDEX(总课程表0!$A:$A,MATCH($A87,总课程表0!G:G,0)-1),"")</f>
        <v/>
      </c>
      <c r="H87" s="49" t="str">
        <f>IFERROR(INDEX(总课程表0!H:H,MATCH($A87,总课程表0!H:H,0)-1)&amp;CHAR(10)&amp;INDEX(总课程表0!$A:$A,MATCH($A87,总课程表0!H:H,0)-1),"")</f>
        <v/>
      </c>
      <c r="I87" s="54" t="str">
        <f>IFERROR(INDEX(总课程表0!I:I,MATCH($A87,总课程表0!I:I,0)-1)&amp;CHAR(10)&amp;INDEX(总课程表0!$A:$A,MATCH($A87,总课程表0!I:I,0)-1),"")</f>
        <v/>
      </c>
      <c r="J87" s="51" t="str">
        <f ca="1">IFERROR(INDEX(总课程表0!J:J,MATCH($A87,总课程表0!J:J,0)-1)&amp;CHAR(10)&amp;INDEX(总课程表0!$A:$A,MATCH($A87,总课程表0!J:J,0)-1),"")</f>
        <v/>
      </c>
      <c r="K87" s="49" t="str">
        <f>IFERROR(INDEX(总课程表0!K:K,MATCH($A87,总课程表0!K:K,0)-1)&amp;CHAR(10)&amp;INDEX(总课程表0!$A:$A,MATCH($A87,总课程表0!K:K,0)-1),"")</f>
        <v>语文
七6</v>
      </c>
      <c r="L87" s="49" t="str">
        <f>IFERROR(INDEX(总课程表0!L:L,MATCH($A87,总课程表0!L:L,0)-1)&amp;CHAR(10)&amp;INDEX(总课程表0!$A:$A,MATCH($A87,总课程表0!L:L,0)-1),"")</f>
        <v/>
      </c>
      <c r="M87" s="50" t="str">
        <f>IFERROR(INDEX(总课程表0!M:M,MATCH($A87,总课程表0!M:M,0)-1)&amp;CHAR(10)&amp;INDEX(总课程表0!$A:$A,MATCH($A87,总课程表0!M:M,0)-1),"")</f>
        <v>语文
七7</v>
      </c>
      <c r="N87" s="51" t="str">
        <f>IFERROR(INDEX(总课程表0!N:N,MATCH($A87,总课程表0!N:N,0)-1)&amp;CHAR(10)&amp;INDEX(总课程表0!$A:$A,MATCH($A87,总课程表0!N:N,0)-1),"")</f>
        <v/>
      </c>
      <c r="O87" s="49" t="str">
        <f>IFERROR(INDEX(总课程表0!O:O,MATCH($A87,总课程表0!O:O,0)-1)&amp;CHAR(10)&amp;INDEX(总课程表0!$A:$A,MATCH($A87,总课程表0!O:O,0)-1),"")</f>
        <v/>
      </c>
      <c r="P87" s="49" t="str">
        <f>IFERROR(INDEX(总课程表0!P:P,MATCH($A87,总课程表0!P:P,0)-1)&amp;CHAR(10)&amp;INDEX(总课程表0!$A:$A,MATCH($A87,总课程表0!P:P,0)-1),"")</f>
        <v/>
      </c>
      <c r="Q87" s="54" t="str">
        <f>IFERROR(INDEX(总课程表0!Q:Q,MATCH($A87,总课程表0!Q:Q,0)-1)&amp;CHAR(10)&amp;INDEX(总课程表0!$A:$A,MATCH($A87,总课程表0!Q:Q,0)-1),"")</f>
        <v/>
      </c>
      <c r="R87" s="51" t="str">
        <f ca="1">IFERROR(INDEX(总课程表0!R:R,MATCH($A87,总课程表0!R:R,0)-1)&amp;CHAR(10)&amp;INDEX(总课程表0!$A:$A,MATCH($A87,总课程表0!R:R,0)-1),"")</f>
        <v/>
      </c>
      <c r="S87" s="49" t="str">
        <f>IFERROR(INDEX(总课程表0!S:S,MATCH($A87,总课程表0!S:S,0)-1)&amp;CHAR(10)&amp;INDEX(总课程表0!$A:$A,MATCH($A87,总课程表0!S:S,0)-1),"")</f>
        <v>语文
七6</v>
      </c>
      <c r="T87" s="49" t="str">
        <f>IFERROR(INDEX(总课程表0!T:T,MATCH($A87,总课程表0!T:T,0)-1)&amp;CHAR(10)&amp;INDEX(总课程表0!$A:$A,MATCH($A87,总课程表0!T:T,0)-1),"")</f>
        <v/>
      </c>
      <c r="U87" s="50" t="str">
        <f>IFERROR(INDEX(总课程表0!U:U,MATCH($A87,总课程表0!U:U,0)-1)&amp;CHAR(10)&amp;INDEX(总课程表0!$A:$A,MATCH($A87,总课程表0!U:U,0)-1),"")</f>
        <v>语文
七7</v>
      </c>
      <c r="V87" s="51" t="str">
        <f>IFERROR(INDEX(总课程表0!V:V,MATCH($A87,总课程表0!V:V,0)-1)&amp;CHAR(10)&amp;INDEX(总课程表0!$A:$A,MATCH($A87,总课程表0!V:V,0)-1),"")</f>
        <v/>
      </c>
      <c r="W87" s="49" t="str">
        <f>IFERROR(INDEX(总课程表0!W:W,MATCH($A87,总课程表0!W:W,0)-1)&amp;CHAR(10)&amp;INDEX(总课程表0!$A:$A,MATCH($A87,总课程表0!W:W,0)-1),"")</f>
        <v>班会
七6</v>
      </c>
      <c r="X87" s="49" t="str">
        <f t="array" ref="X87">IFERROR(IF(OR(A87=走班课),"选修",INDEX(总课程表0!X:X,MATCH($A87,总课程表0!X:X,0)-1)&amp;CHAR(10)&amp;INDEX(总课程表0!$A:$A,MATCH($A87,总课程表0!X:X,0)-1)),"")</f>
        <v>选修</v>
      </c>
      <c r="Y87" s="54" t="str">
        <f>IFERROR(INDEX(总课程表0!Y:Y,MATCH($A87,总课程表0!Y:Y,0)-1)&amp;CHAR(10)&amp;INDEX(总课程表0!$A:$A,MATCH($A87,总课程表0!Y:Y,0)-1),"")</f>
        <v/>
      </c>
      <c r="Z87" s="51" t="str">
        <f ca="1">IFERROR(INDEX(总课程表0!Z:Z,MATCH($A87,总课程表0!Z:Z,0)-1)&amp;CHAR(10)&amp;INDEX(总课程表0!$A:$A,MATCH($A87,总课程表0!Z:Z,0)-1),"")</f>
        <v/>
      </c>
      <c r="AA87" s="49" t="str">
        <f>IFERROR(INDEX(总课程表0!AA:AA,MATCH($A87,总课程表0!AA:AA,0)-1)&amp;CHAR(10)&amp;INDEX(总课程表0!$A:$A,MATCH($A87,总课程表0!AA:AA,0)-1),"")</f>
        <v>语文
七6</v>
      </c>
      <c r="AB87" s="49" t="str">
        <f>IFERROR(INDEX(总课程表0!AB:AB,MATCH($A87,总课程表0!AB:AB,0)-1)&amp;CHAR(10)&amp;INDEX(总课程表0!$A:$A,MATCH($A87,总课程表0!AB:AB,0)-1),"")</f>
        <v/>
      </c>
      <c r="AC87" s="50" t="str">
        <f>IFERROR(INDEX(总课程表0!AC:AC,MATCH($A87,总课程表0!AC:AC,0)-1)&amp;CHAR(10)&amp;INDEX(总课程表0!$A:$A,MATCH($A87,总课程表0!AC:AC,0)-1),"")</f>
        <v>语文
七7</v>
      </c>
      <c r="AD87" s="51" t="str">
        <f>IFERROR(INDEX(总课程表0!AD:AD,MATCH($A87,总课程表0!AD:AD,0)-1)&amp;CHAR(10)&amp;INDEX(总课程表0!$A:$A,MATCH($A87,总课程表0!AD:AD,0)-1),"")</f>
        <v/>
      </c>
      <c r="AE87" s="49" t="str">
        <f>IFERROR(INDEX(总课程表0!AE:AE,MATCH($A87,总课程表0!AE:AE,0)-1)&amp;CHAR(10)&amp;INDEX(总课程表0!$A:$A,MATCH($A87,总课程表0!AE:AE,0)-1),"")</f>
        <v/>
      </c>
      <c r="AF87" s="49" t="str">
        <f>IFERROR(INDEX(总课程表0!AF:AF,MATCH($A87,总课程表0!AF:AF,0)-1)&amp;CHAR(10)&amp;INDEX(总课程表0!$A:$A,MATCH($A87,总课程表0!AF:AF,0)-1),"")</f>
        <v/>
      </c>
      <c r="AG87" s="54" t="str">
        <f>IFERROR(INDEX(总课程表0!AG:AG,MATCH($A87,总课程表0!AG:AG,0)-1)&amp;CHAR(10)&amp;INDEX(总课程表0!$A:$A,MATCH($A87,总课程表0!AG:AG,0)-1),"")</f>
        <v/>
      </c>
      <c r="AH87" s="51" t="str">
        <f ca="1">IFERROR(INDEX(总课程表0!AH:AH,MATCH($A87,总课程表0!AH:AH,0)-1)&amp;CHAR(10)&amp;INDEX(总课程表0!$A:$A,MATCH($A87,总课程表0!AH:AH,0)-1),"")</f>
        <v/>
      </c>
      <c r="AI87" s="49" t="str">
        <f>IFERROR(INDEX(总课程表0!AI:AI,MATCH($A87,总课程表0!AI:AI,0)-1)&amp;CHAR(10)&amp;INDEX(总课程表0!$A:$A,MATCH($A87,总课程表0!AI:AI,0)-1),"")</f>
        <v/>
      </c>
      <c r="AJ87" s="49" t="str">
        <f>IFERROR(INDEX(总课程表0!AJ:AJ,MATCH($A87,总课程表0!AJ:AJ,0)-1)&amp;CHAR(10)&amp;INDEX(总课程表0!$A:$A,MATCH($A87,总课程表0!AJ:AJ,0)-1),"")</f>
        <v>语文
七6</v>
      </c>
      <c r="AK87" s="50" t="str">
        <f>IFERROR(INDEX(总课程表0!AK:AK,MATCH($A87,总课程表0!AK:AK,0)-1)&amp;CHAR(10)&amp;INDEX(总课程表0!$A:$A,MATCH($A87,总课程表0!AK:AK,0)-1),"")</f>
        <v/>
      </c>
      <c r="AL87" s="51" t="str">
        <f>IFERROR(INDEX(总课程表0!AL:AL,MATCH($A87,总课程表0!AL:AL,0)-1)&amp;CHAR(10)&amp;INDEX(总课程表0!$A:$A,MATCH($A87,总课程表0!AL:AL,0)-1),"")</f>
        <v/>
      </c>
      <c r="AM87" s="49" t="str">
        <f>IFERROR(INDEX(总课程表0!AM:AM,MATCH($A87,总课程表0!AM:AM,0)-1)&amp;CHAR(10)&amp;INDEX(总课程表0!$A:$A,MATCH($A87,总课程表0!AM:AM,0)-1),"")</f>
        <v/>
      </c>
      <c r="AN87" s="49" t="str">
        <f>IFERROR(INDEX(总课程表0!AN:AN,MATCH($A87,总课程表0!AN:AN,0)-1)&amp;CHAR(10)&amp;INDEX(总课程表0!$A:$A,MATCH($A87,总课程表0!AN:AN,0)-1),"")</f>
        <v>语文
七7</v>
      </c>
      <c r="AO87" s="54" t="str">
        <f>IFERROR(INDEX(总课程表0!AO:AO,MATCH($A87,总课程表0!AO:AO,0)-1)&amp;CHAR(10)&amp;INDEX(总课程表0!$A:$A,MATCH($A87,总课程表0!AO:AO,0)-1),"")</f>
        <v/>
      </c>
      <c r="AR87" s="56"/>
      <c r="AS87" s="56"/>
      <c r="AT87" s="56"/>
      <c r="AU87" s="56"/>
      <c r="AV87" s="56"/>
    </row>
    <row r="88" spans="1:48" ht="22.6" customHeight="1" x14ac:dyDescent="0.15">
      <c r="A88" s="20" t="str">
        <f>教师安排!AI86</f>
        <v>杨帆</v>
      </c>
      <c r="B88" s="48" t="str">
        <f ca="1">IFERROR(INDEX(总课程表0!B:B,MATCH($A88,总课程表0!B:B,0)-1)&amp;CHAR(10)&amp;INDEX(总课程表0!$A:$A,MATCH($A88,总课程表0!B:B,0)-1),"")</f>
        <v/>
      </c>
      <c r="C88" s="49" t="str">
        <f>IFERROR(INDEX(总课程表0!C:C,MATCH($A88,总课程表0!C:C,0)-1)&amp;CHAR(10)&amp;INDEX(总课程表0!$A:$A,MATCH($A88,总课程表0!C:C,0)-1),"")</f>
        <v>语文
七4</v>
      </c>
      <c r="D88" s="49" t="str">
        <f>IFERROR(INDEX(总课程表0!D:D,MATCH($A88,总课程表0!D:D,0)-1)&amp;CHAR(10)&amp;INDEX(总课程表0!$A:$A,MATCH($A88,总课程表0!D:D,0)-1),"")</f>
        <v/>
      </c>
      <c r="E88" s="50" t="str">
        <f>IFERROR(INDEX(总课程表0!E:E,MATCH($A88,总课程表0!E:E,0)-1)&amp;CHAR(10)&amp;INDEX(总课程表0!$A:$A,MATCH($A88,总课程表0!E:E,0)-1),"")</f>
        <v/>
      </c>
      <c r="F88" s="51" t="str">
        <f>IFERROR(INDEX(总课程表0!F:F,MATCH($A88,总课程表0!F:F,0)-1)&amp;CHAR(10)&amp;INDEX(总课程表0!$A:$A,MATCH($A88,总课程表0!F:F,0)-1),"")</f>
        <v>历史
七4</v>
      </c>
      <c r="G88" s="49" t="str">
        <f>IFERROR(INDEX(总课程表0!G:G,MATCH($A88,总课程表0!G:G,0)-1)&amp;CHAR(10)&amp;INDEX(总课程表0!$A:$A,MATCH($A88,总课程表0!G:G,0)-1),"")</f>
        <v>历史
七2</v>
      </c>
      <c r="H88" s="49" t="str">
        <f>IFERROR(INDEX(总课程表0!H:H,MATCH($A88,总课程表0!H:H,0)-1)&amp;CHAR(10)&amp;INDEX(总课程表0!$A:$A,MATCH($A88,总课程表0!H:H,0)-1),"")</f>
        <v/>
      </c>
      <c r="I88" s="54" t="str">
        <f>IFERROR(INDEX(总课程表0!I:I,MATCH($A88,总课程表0!I:I,0)-1)&amp;CHAR(10)&amp;INDEX(总课程表0!$A:$A,MATCH($A88,总课程表0!I:I,0)-1),"")</f>
        <v/>
      </c>
      <c r="J88" s="51" t="str">
        <f ca="1">IFERROR(INDEX(总课程表0!J:J,MATCH($A88,总课程表0!J:J,0)-1)&amp;CHAR(10)&amp;INDEX(总课程表0!$A:$A,MATCH($A88,总课程表0!J:J,0)-1),"")</f>
        <v/>
      </c>
      <c r="K88" s="49" t="str">
        <f>IFERROR(INDEX(总课程表0!K:K,MATCH($A88,总课程表0!K:K,0)-1)&amp;CHAR(10)&amp;INDEX(总课程表0!$A:$A,MATCH($A88,总课程表0!K:K,0)-1),"")</f>
        <v>语文
七4</v>
      </c>
      <c r="L88" s="49" t="str">
        <f>IFERROR(INDEX(总课程表0!L:L,MATCH($A88,总课程表0!L:L,0)-1)&amp;CHAR(10)&amp;INDEX(总课程表0!$A:$A,MATCH($A88,总课程表0!L:L,0)-1),"")</f>
        <v/>
      </c>
      <c r="M88" s="50" t="str">
        <f>IFERROR(INDEX(总课程表0!M:M,MATCH($A88,总课程表0!M:M,0)-1)&amp;CHAR(10)&amp;INDEX(总课程表0!$A:$A,MATCH($A88,总课程表0!M:M,0)-1),"")</f>
        <v/>
      </c>
      <c r="N88" s="51" t="str">
        <f>IFERROR(INDEX(总课程表0!N:N,MATCH($A88,总课程表0!N:N,0)-1)&amp;CHAR(10)&amp;INDEX(总课程表0!$A:$A,MATCH($A88,总课程表0!N:N,0)-1),"")</f>
        <v>历史
七9</v>
      </c>
      <c r="O88" s="49" t="str">
        <f>IFERROR(INDEX(总课程表0!O:O,MATCH($A88,总课程表0!O:O,0)-1)&amp;CHAR(10)&amp;INDEX(总课程表0!$A:$A,MATCH($A88,总课程表0!O:O,0)-1),"")</f>
        <v/>
      </c>
      <c r="P88" s="49" t="str">
        <f>IFERROR(INDEX(总课程表0!P:P,MATCH($A88,总课程表0!P:P,0)-1)&amp;CHAR(10)&amp;INDEX(总课程表0!$A:$A,MATCH($A88,总课程表0!P:P,0)-1),"")</f>
        <v/>
      </c>
      <c r="Q88" s="54" t="str">
        <f>IFERROR(INDEX(总课程表0!Q:Q,MATCH($A88,总课程表0!Q:Q,0)-1)&amp;CHAR(10)&amp;INDEX(总课程表0!$A:$A,MATCH($A88,总课程表0!Q:Q,0)-1),"")</f>
        <v/>
      </c>
      <c r="R88" s="51" t="str">
        <f ca="1">IFERROR(INDEX(总课程表0!R:R,MATCH($A88,总课程表0!R:R,0)-1)&amp;CHAR(10)&amp;INDEX(总课程表0!$A:$A,MATCH($A88,总课程表0!R:R,0)-1),"")</f>
        <v/>
      </c>
      <c r="S88" s="49" t="str">
        <f>IFERROR(INDEX(总课程表0!S:S,MATCH($A88,总课程表0!S:S,0)-1)&amp;CHAR(10)&amp;INDEX(总课程表0!$A:$A,MATCH($A88,总课程表0!S:S,0)-1),"")</f>
        <v/>
      </c>
      <c r="T88" s="49" t="str">
        <f>IFERROR(INDEX(总课程表0!T:T,MATCH($A88,总课程表0!T:T,0)-1)&amp;CHAR(10)&amp;INDEX(总课程表0!$A:$A,MATCH($A88,总课程表0!T:T,0)-1),"")</f>
        <v>语文
七4</v>
      </c>
      <c r="U88" s="50" t="str">
        <f>IFERROR(INDEX(总课程表0!U:U,MATCH($A88,总课程表0!U:U,0)-1)&amp;CHAR(10)&amp;INDEX(总课程表0!$A:$A,MATCH($A88,总课程表0!U:U,0)-1),"")</f>
        <v/>
      </c>
      <c r="V88" s="51" t="str">
        <f>IFERROR(INDEX(总课程表0!V:V,MATCH($A88,总课程表0!V:V,0)-1)&amp;CHAR(10)&amp;INDEX(总课程表0!$A:$A,MATCH($A88,总课程表0!V:V,0)-1),"")</f>
        <v>历史
七10</v>
      </c>
      <c r="W88" s="49" t="str">
        <f>IFERROR(INDEX(总课程表0!W:W,MATCH($A88,总课程表0!W:W,0)-1)&amp;CHAR(10)&amp;INDEX(总课程表0!$A:$A,MATCH($A88,总课程表0!W:W,0)-1),"")</f>
        <v/>
      </c>
      <c r="X88" s="49" t="str">
        <f t="array" ref="X88">IFERROR(IF(OR(A88=走班课),"选修",INDEX(总课程表0!X:X,MATCH($A88,总课程表0!X:X,0)-1)&amp;CHAR(10)&amp;INDEX(总课程表0!$A:$A,MATCH($A88,总课程表0!X:X,0)-1)),"")</f>
        <v>选修</v>
      </c>
      <c r="Y88" s="54" t="str">
        <f>IFERROR(INDEX(总课程表0!Y:Y,MATCH($A88,总课程表0!Y:Y,0)-1)&amp;CHAR(10)&amp;INDEX(总课程表0!$A:$A,MATCH($A88,总课程表0!Y:Y,0)-1),"")</f>
        <v/>
      </c>
      <c r="Z88" s="51" t="str">
        <f ca="1">IFERROR(INDEX(总课程表0!Z:Z,MATCH($A88,总课程表0!Z:Z,0)-1)&amp;CHAR(10)&amp;INDEX(总课程表0!$A:$A,MATCH($A88,总课程表0!Z:Z,0)-1),"")</f>
        <v>语文
七4</v>
      </c>
      <c r="AA88" s="49" t="str">
        <f>IFERROR(INDEX(总课程表0!AA:AA,MATCH($A88,总课程表0!AA:AA,0)-1)&amp;CHAR(10)&amp;INDEX(总课程表0!$A:$A,MATCH($A88,总课程表0!AA:AA,0)-1),"")</f>
        <v/>
      </c>
      <c r="AB88" s="49" t="str">
        <f>IFERROR(INDEX(总课程表0!AB:AB,MATCH($A88,总课程表0!AB:AB,0)-1)&amp;CHAR(10)&amp;INDEX(总课程表0!$A:$A,MATCH($A88,总课程表0!AB:AB,0)-1),"")</f>
        <v>历史
七2</v>
      </c>
      <c r="AC88" s="50" t="str">
        <f>IFERROR(INDEX(总课程表0!AC:AC,MATCH($A88,总课程表0!AC:AC,0)-1)&amp;CHAR(10)&amp;INDEX(总课程表0!$A:$A,MATCH($A88,总课程表0!AC:AC,0)-1),"")</f>
        <v/>
      </c>
      <c r="AD88" s="51" t="str">
        <f>IFERROR(INDEX(总课程表0!AD:AD,MATCH($A88,总课程表0!AD:AD,0)-1)&amp;CHAR(10)&amp;INDEX(总课程表0!$A:$A,MATCH($A88,总课程表0!AD:AD,0)-1),"")</f>
        <v/>
      </c>
      <c r="AE88" s="49" t="str">
        <f>IFERROR(INDEX(总课程表0!AE:AE,MATCH($A88,总课程表0!AE:AE,0)-1)&amp;CHAR(10)&amp;INDEX(总课程表0!$A:$A,MATCH($A88,总课程表0!AE:AE,0)-1),"")</f>
        <v/>
      </c>
      <c r="AF88" s="49" t="str">
        <f>IFERROR(INDEX(总课程表0!AF:AF,MATCH($A88,总课程表0!AF:AF,0)-1)&amp;CHAR(10)&amp;INDEX(总课程表0!$A:$A,MATCH($A88,总课程表0!AF:AF,0)-1),"")</f>
        <v/>
      </c>
      <c r="AG88" s="54" t="str">
        <f>IFERROR(INDEX(总课程表0!AG:AG,MATCH($A88,总课程表0!AG:AG,0)-1)&amp;CHAR(10)&amp;INDEX(总课程表0!$A:$A,MATCH($A88,总课程表0!AG:AG,0)-1),"")</f>
        <v/>
      </c>
      <c r="AH88" s="51" t="str">
        <f ca="1">IFERROR(INDEX(总课程表0!AH:AH,MATCH($A88,总课程表0!AH:AH,0)-1)&amp;CHAR(10)&amp;INDEX(总课程表0!$A:$A,MATCH($A88,总课程表0!AH:AH,0)-1),"")</f>
        <v/>
      </c>
      <c r="AI88" s="49" t="str">
        <f>IFERROR(INDEX(总课程表0!AI:AI,MATCH($A88,总课程表0!AI:AI,0)-1)&amp;CHAR(10)&amp;INDEX(总课程表0!$A:$A,MATCH($A88,总课程表0!AI:AI,0)-1),"")</f>
        <v/>
      </c>
      <c r="AJ88" s="49" t="str">
        <f>IFERROR(INDEX(总课程表0!AJ:AJ,MATCH($A88,总课程表0!AJ:AJ,0)-1)&amp;CHAR(10)&amp;INDEX(总课程表0!$A:$A,MATCH($A88,总课程表0!AJ:AJ,0)-1),"")</f>
        <v>历史
七9</v>
      </c>
      <c r="AK88" s="50" t="str">
        <f>IFERROR(INDEX(总课程表0!AK:AK,MATCH($A88,总课程表0!AK:AK,0)-1)&amp;CHAR(10)&amp;INDEX(总课程表0!$A:$A,MATCH($A88,总课程表0!AK:AK,0)-1),"")</f>
        <v>语文
七4</v>
      </c>
      <c r="AL88" s="51" t="str">
        <f>IFERROR(INDEX(总课程表0!AL:AL,MATCH($A88,总课程表0!AL:AL,0)-1)&amp;CHAR(10)&amp;INDEX(总课程表0!$A:$A,MATCH($A88,总课程表0!AL:AL,0)-1),"")</f>
        <v>历史
七4</v>
      </c>
      <c r="AM88" s="49" t="str">
        <f>IFERROR(INDEX(总课程表0!AM:AM,MATCH($A88,总课程表0!AM:AM,0)-1)&amp;CHAR(10)&amp;INDEX(总课程表0!$A:$A,MATCH($A88,总课程表0!AM:AM,0)-1),"")</f>
        <v/>
      </c>
      <c r="AN88" s="49" t="str">
        <f>IFERROR(INDEX(总课程表0!AN:AN,MATCH($A88,总课程表0!AN:AN,0)-1)&amp;CHAR(10)&amp;INDEX(总课程表0!$A:$A,MATCH($A88,总课程表0!AN:AN,0)-1),"")</f>
        <v>历史
七10</v>
      </c>
      <c r="AO88" s="54" t="str">
        <f>IFERROR(INDEX(总课程表0!AO:AO,MATCH($A88,总课程表0!AO:AO,0)-1)&amp;CHAR(10)&amp;INDEX(总课程表0!$A:$A,MATCH($A88,总课程表0!AO:AO,0)-1),"")</f>
        <v/>
      </c>
      <c r="AR88" s="56"/>
      <c r="AS88" s="56"/>
      <c r="AT88" s="56"/>
      <c r="AU88" s="56"/>
      <c r="AV88" s="56"/>
    </row>
    <row r="89" spans="1:48" ht="22.6" customHeight="1" x14ac:dyDescent="0.15">
      <c r="A89" s="20" t="str">
        <f>教师安排!AI87</f>
        <v>杨俊</v>
      </c>
      <c r="B89" s="48" t="str">
        <f ca="1">IFERROR(INDEX(总课程表0!B:B,MATCH($A89,总课程表0!B:B,0)-1)&amp;CHAR(10)&amp;INDEX(总课程表0!$A:$A,MATCH($A89,总课程表0!B:B,0)-1),"")</f>
        <v/>
      </c>
      <c r="C89" s="49" t="str">
        <f>IFERROR(INDEX(总课程表0!C:C,MATCH($A89,总课程表0!C:C,0)-1)&amp;CHAR(10)&amp;INDEX(总课程表0!$A:$A,MATCH($A89,总课程表0!C:C,0)-1),"")</f>
        <v/>
      </c>
      <c r="D89" s="49" t="str">
        <f>IFERROR(INDEX(总课程表0!D:D,MATCH($A89,总课程表0!D:D,0)-1)&amp;CHAR(10)&amp;INDEX(总课程表0!$A:$A,MATCH($A89,总课程表0!D:D,0)-1),"")</f>
        <v/>
      </c>
      <c r="E89" s="50" t="str">
        <f>IFERROR(INDEX(总课程表0!E:E,MATCH($A89,总课程表0!E:E,0)-1)&amp;CHAR(10)&amp;INDEX(总课程表0!$A:$A,MATCH($A89,总课程表0!E:E,0)-1),"")</f>
        <v>体育
九8</v>
      </c>
      <c r="F89" s="51" t="str">
        <f>IFERROR(INDEX(总课程表0!F:F,MATCH($A89,总课程表0!F:F,0)-1)&amp;CHAR(10)&amp;INDEX(总课程表0!$A:$A,MATCH($A89,总课程表0!F:F,0)-1),"")</f>
        <v>体育
七5</v>
      </c>
      <c r="G89" s="49" t="str">
        <f>IFERROR(INDEX(总课程表0!G:G,MATCH($A89,总课程表0!G:G,0)-1)&amp;CHAR(10)&amp;INDEX(总课程表0!$A:$A,MATCH($A89,总课程表0!G:G,0)-1),"")</f>
        <v>体育
七6</v>
      </c>
      <c r="H89" s="49" t="str">
        <f>IFERROR(INDEX(总课程表0!H:H,MATCH($A89,总课程表0!H:H,0)-1)&amp;CHAR(10)&amp;INDEX(总课程表0!$A:$A,MATCH($A89,总课程表0!H:H,0)-1),"")</f>
        <v/>
      </c>
      <c r="I89" s="54" t="str">
        <f>IFERROR(INDEX(总课程表0!I:I,MATCH($A89,总课程表0!I:I,0)-1)&amp;CHAR(10)&amp;INDEX(总课程表0!$A:$A,MATCH($A89,总课程表0!I:I,0)-1),"")</f>
        <v/>
      </c>
      <c r="J89" s="51" t="str">
        <f ca="1">IFERROR(INDEX(总课程表0!J:J,MATCH($A89,总课程表0!J:J,0)-1)&amp;CHAR(10)&amp;INDEX(总课程表0!$A:$A,MATCH($A89,总课程表0!J:J,0)-1),"")</f>
        <v/>
      </c>
      <c r="K89" s="49" t="str">
        <f>IFERROR(INDEX(总课程表0!K:K,MATCH($A89,总课程表0!K:K,0)-1)&amp;CHAR(10)&amp;INDEX(总课程表0!$A:$A,MATCH($A89,总课程表0!K:K,0)-1),"")</f>
        <v/>
      </c>
      <c r="L89" s="49" t="str">
        <f>IFERROR(INDEX(总课程表0!L:L,MATCH($A89,总课程表0!L:L,0)-1)&amp;CHAR(10)&amp;INDEX(总课程表0!$A:$A,MATCH($A89,总课程表0!L:L,0)-1),"")</f>
        <v/>
      </c>
      <c r="M89" s="50" t="str">
        <f>IFERROR(INDEX(总课程表0!M:M,MATCH($A89,总课程表0!M:M,0)-1)&amp;CHAR(10)&amp;INDEX(总课程表0!$A:$A,MATCH($A89,总课程表0!M:M,0)-1),"")</f>
        <v>体育
九7</v>
      </c>
      <c r="N89" s="51" t="str">
        <f>IFERROR(INDEX(总课程表0!N:N,MATCH($A89,总课程表0!N:N,0)-1)&amp;CHAR(10)&amp;INDEX(总课程表0!$A:$A,MATCH($A89,总课程表0!N:N,0)-1),"")</f>
        <v>体育
九8</v>
      </c>
      <c r="O89" s="49" t="str">
        <f>IFERROR(INDEX(总课程表0!O:O,MATCH($A89,总课程表0!O:O,0)-1)&amp;CHAR(10)&amp;INDEX(总课程表0!$A:$A,MATCH($A89,总课程表0!O:O,0)-1),"")</f>
        <v/>
      </c>
      <c r="P89" s="49" t="str">
        <f>IFERROR(INDEX(总课程表0!P:P,MATCH($A89,总课程表0!P:P,0)-1)&amp;CHAR(10)&amp;INDEX(总课程表0!$A:$A,MATCH($A89,总课程表0!P:P,0)-1),"")</f>
        <v/>
      </c>
      <c r="Q89" s="54" t="str">
        <f>IFERROR(INDEX(总课程表0!Q:Q,MATCH($A89,总课程表0!Q:Q,0)-1)&amp;CHAR(10)&amp;INDEX(总课程表0!$A:$A,MATCH($A89,总课程表0!Q:Q,0)-1),"")</f>
        <v/>
      </c>
      <c r="R89" s="51" t="str">
        <f ca="1">IFERROR(INDEX(总课程表0!R:R,MATCH($A89,总课程表0!R:R,0)-1)&amp;CHAR(10)&amp;INDEX(总课程表0!$A:$A,MATCH($A89,总课程表0!R:R,0)-1),"")</f>
        <v/>
      </c>
      <c r="S89" s="49" t="str">
        <f>IFERROR(INDEX(总课程表0!S:S,MATCH($A89,总课程表0!S:S,0)-1)&amp;CHAR(10)&amp;INDEX(总课程表0!$A:$A,MATCH($A89,总课程表0!S:S,0)-1),"")</f>
        <v/>
      </c>
      <c r="T89" s="49" t="str">
        <f>IFERROR(INDEX(总课程表0!T:T,MATCH($A89,总课程表0!T:T,0)-1)&amp;CHAR(10)&amp;INDEX(总课程表0!$A:$A,MATCH($A89,总课程表0!T:T,0)-1),"")</f>
        <v>体育
九7</v>
      </c>
      <c r="U89" s="50" t="str">
        <f>IFERROR(INDEX(总课程表0!U:U,MATCH($A89,总课程表0!U:U,0)-1)&amp;CHAR(10)&amp;INDEX(总课程表0!$A:$A,MATCH($A89,总课程表0!U:U,0)-1),"")</f>
        <v/>
      </c>
      <c r="V89" s="51" t="str">
        <f>IFERROR(INDEX(总课程表0!V:V,MATCH($A89,总课程表0!V:V,0)-1)&amp;CHAR(10)&amp;INDEX(总课程表0!$A:$A,MATCH($A89,总课程表0!V:V,0)-1),"")</f>
        <v>体育
七6</v>
      </c>
      <c r="W89" s="49" t="str">
        <f>IFERROR(INDEX(总课程表0!W:W,MATCH($A89,总课程表0!W:W,0)-1)&amp;CHAR(10)&amp;INDEX(总课程表0!$A:$A,MATCH($A89,总课程表0!W:W,0)-1),"")</f>
        <v/>
      </c>
      <c r="X89" s="49" t="str">
        <f t="array" ref="X89">IFERROR(IF(OR(A89=走班课),"选修",INDEX(总课程表0!X:X,MATCH($A89,总课程表0!X:X,0)-1)&amp;CHAR(10)&amp;INDEX(总课程表0!$A:$A,MATCH($A89,总课程表0!X:X,0)-1)),"")</f>
        <v>选修</v>
      </c>
      <c r="Y89" s="54" t="str">
        <f>IFERROR(INDEX(总课程表0!Y:Y,MATCH($A89,总课程表0!Y:Y,0)-1)&amp;CHAR(10)&amp;INDEX(总课程表0!$A:$A,MATCH($A89,总课程表0!Y:Y,0)-1),"")</f>
        <v/>
      </c>
      <c r="Z89" s="51" t="str">
        <f ca="1">IFERROR(INDEX(总课程表0!Z:Z,MATCH($A89,总课程表0!Z:Z,0)-1)&amp;CHAR(10)&amp;INDEX(总课程表0!$A:$A,MATCH($A89,总课程表0!Z:Z,0)-1),"")</f>
        <v/>
      </c>
      <c r="AA89" s="49" t="str">
        <f>IFERROR(INDEX(总课程表0!AA:AA,MATCH($A89,总课程表0!AA:AA,0)-1)&amp;CHAR(10)&amp;INDEX(总课程表0!$A:$A,MATCH($A89,总课程表0!AA:AA,0)-1),"")</f>
        <v/>
      </c>
      <c r="AB89" s="49" t="str">
        <f>IFERROR(INDEX(总课程表0!AB:AB,MATCH($A89,总课程表0!AB:AB,0)-1)&amp;CHAR(10)&amp;INDEX(总课程表0!$A:$A,MATCH($A89,总课程表0!AB:AB,0)-1),"")</f>
        <v/>
      </c>
      <c r="AC89" s="50" t="str">
        <f>IFERROR(INDEX(总课程表0!AC:AC,MATCH($A89,总课程表0!AC:AC,0)-1)&amp;CHAR(10)&amp;INDEX(总课程表0!$A:$A,MATCH($A89,总课程表0!AC:AC,0)-1),"")</f>
        <v>体育
九7</v>
      </c>
      <c r="AD89" s="51" t="str">
        <f>IFERROR(INDEX(总课程表0!AD:AD,MATCH($A89,总课程表0!AD:AD,0)-1)&amp;CHAR(10)&amp;INDEX(总课程表0!$A:$A,MATCH($A89,总课程表0!AD:AD,0)-1),"")</f>
        <v/>
      </c>
      <c r="AE89" s="49" t="str">
        <f>IFERROR(INDEX(总课程表0!AE:AE,MATCH($A89,总课程表0!AE:AE,0)-1)&amp;CHAR(10)&amp;INDEX(总课程表0!$A:$A,MATCH($A89,总课程表0!AE:AE,0)-1),"")</f>
        <v>体育
七5</v>
      </c>
      <c r="AF89" s="49" t="str">
        <f>IFERROR(INDEX(总课程表0!AF:AF,MATCH($A89,总课程表0!AF:AF,0)-1)&amp;CHAR(10)&amp;INDEX(总课程表0!$A:$A,MATCH($A89,总课程表0!AF:AF,0)-1),"")</f>
        <v/>
      </c>
      <c r="AG89" s="54" t="str">
        <f>IFERROR(INDEX(总课程表0!AG:AG,MATCH($A89,总课程表0!AG:AG,0)-1)&amp;CHAR(10)&amp;INDEX(总课程表0!$A:$A,MATCH($A89,总课程表0!AG:AG,0)-1),"")</f>
        <v/>
      </c>
      <c r="AH89" s="51" t="str">
        <f ca="1">IFERROR(INDEX(总课程表0!AH:AH,MATCH($A89,总课程表0!AH:AH,0)-1)&amp;CHAR(10)&amp;INDEX(总课程表0!$A:$A,MATCH($A89,总课程表0!AH:AH,0)-1),"")</f>
        <v/>
      </c>
      <c r="AI89" s="49" t="str">
        <f>IFERROR(INDEX(总课程表0!AI:AI,MATCH($A89,总课程表0!AI:AI,0)-1)&amp;CHAR(10)&amp;INDEX(总课程表0!$A:$A,MATCH($A89,总课程表0!AI:AI,0)-1),"")</f>
        <v/>
      </c>
      <c r="AJ89" s="49" t="str">
        <f>IFERROR(INDEX(总课程表0!AJ:AJ,MATCH($A89,总课程表0!AJ:AJ,0)-1)&amp;CHAR(10)&amp;INDEX(总课程表0!$A:$A,MATCH($A89,总课程表0!AJ:AJ,0)-1),"")</f>
        <v/>
      </c>
      <c r="AK89" s="50" t="str">
        <f>IFERROR(INDEX(总课程表0!AK:AK,MATCH($A89,总课程表0!AK:AK,0)-1)&amp;CHAR(10)&amp;INDEX(总课程表0!$A:$A,MATCH($A89,总课程表0!AK:AK,0)-1),"")</f>
        <v>体育
七6</v>
      </c>
      <c r="AL89" s="51" t="str">
        <f>IFERROR(INDEX(总课程表0!AL:AL,MATCH($A89,总课程表0!AL:AL,0)-1)&amp;CHAR(10)&amp;INDEX(总课程表0!$A:$A,MATCH($A89,总课程表0!AL:AL,0)-1),"")</f>
        <v>体育
七5</v>
      </c>
      <c r="AM89" s="49" t="str">
        <f>IFERROR(INDEX(总课程表0!AM:AM,MATCH($A89,总课程表0!AM:AM,0)-1)&amp;CHAR(10)&amp;INDEX(总课程表0!$A:$A,MATCH($A89,总课程表0!AM:AM,0)-1),"")</f>
        <v>体育
九8</v>
      </c>
      <c r="AN89" s="49" t="str">
        <f>IFERROR(INDEX(总课程表0!AN:AN,MATCH($A89,总课程表0!AN:AN,0)-1)&amp;CHAR(10)&amp;INDEX(总课程表0!$A:$A,MATCH($A89,总课程表0!AN:AN,0)-1),"")</f>
        <v/>
      </c>
      <c r="AO89" s="54" t="str">
        <f>IFERROR(INDEX(总课程表0!AO:AO,MATCH($A89,总课程表0!AO:AO,0)-1)&amp;CHAR(10)&amp;INDEX(总课程表0!$A:$A,MATCH($A89,总课程表0!AO:AO,0)-1),"")</f>
        <v/>
      </c>
      <c r="AR89" s="56"/>
      <c r="AS89" s="56"/>
      <c r="AT89" s="56"/>
      <c r="AU89" s="56"/>
      <c r="AV89" s="56"/>
    </row>
    <row r="90" spans="1:48" ht="22.6" customHeight="1" x14ac:dyDescent="0.15">
      <c r="A90" s="20" t="str">
        <f>教师安排!AI88</f>
        <v>杨丽</v>
      </c>
      <c r="B90" s="48" t="str">
        <f ca="1">IFERROR(INDEX(总课程表0!B:B,MATCH($A90,总课程表0!B:B,0)-1)&amp;CHAR(10)&amp;INDEX(总课程表0!$A:$A,MATCH($A90,总课程表0!B:B,0)-1),"")</f>
        <v>历史
七7</v>
      </c>
      <c r="C90" s="49" t="str">
        <f>IFERROR(INDEX(总课程表0!C:C,MATCH($A90,总课程表0!C:C,0)-1)&amp;CHAR(10)&amp;INDEX(总课程表0!$A:$A,MATCH($A90,总课程表0!C:C,0)-1),"")</f>
        <v/>
      </c>
      <c r="D90" s="49" t="str">
        <f>IFERROR(INDEX(总课程表0!D:D,MATCH($A90,总课程表0!D:D,0)-1)&amp;CHAR(10)&amp;INDEX(总课程表0!$A:$A,MATCH($A90,总课程表0!D:D,0)-1),"")</f>
        <v>历史
九5</v>
      </c>
      <c r="E90" s="50" t="str">
        <f>IFERROR(INDEX(总课程表0!E:E,MATCH($A90,总课程表0!E:E,0)-1)&amp;CHAR(10)&amp;INDEX(总课程表0!$A:$A,MATCH($A90,总课程表0!E:E,0)-1),"")</f>
        <v/>
      </c>
      <c r="F90" s="51" t="str">
        <f>IFERROR(INDEX(总课程表0!F:F,MATCH($A90,总课程表0!F:F,0)-1)&amp;CHAR(10)&amp;INDEX(总课程表0!$A:$A,MATCH($A90,总课程表0!F:F,0)-1),"")</f>
        <v/>
      </c>
      <c r="G90" s="49" t="str">
        <f>IFERROR(INDEX(总课程表0!G:G,MATCH($A90,总课程表0!G:G,0)-1)&amp;CHAR(10)&amp;INDEX(总课程表0!$A:$A,MATCH($A90,总课程表0!G:G,0)-1),"")</f>
        <v>历史
九8</v>
      </c>
      <c r="H90" s="49" t="str">
        <f>IFERROR(INDEX(总课程表0!H:H,MATCH($A90,总课程表0!H:H,0)-1)&amp;CHAR(10)&amp;INDEX(总课程表0!$A:$A,MATCH($A90,总课程表0!H:H,0)-1),"")</f>
        <v/>
      </c>
      <c r="I90" s="54" t="str">
        <f>IFERROR(INDEX(总课程表0!I:I,MATCH($A90,总课程表0!I:I,0)-1)&amp;CHAR(10)&amp;INDEX(总课程表0!$A:$A,MATCH($A90,总课程表0!I:I,0)-1),"")</f>
        <v/>
      </c>
      <c r="J90" s="51" t="str">
        <f ca="1">IFERROR(INDEX(总课程表0!J:J,MATCH($A90,总课程表0!J:J,0)-1)&amp;CHAR(10)&amp;INDEX(总课程表0!$A:$A,MATCH($A90,总课程表0!J:J,0)-1),"")</f>
        <v/>
      </c>
      <c r="K90" s="49" t="str">
        <f>IFERROR(INDEX(总课程表0!K:K,MATCH($A90,总课程表0!K:K,0)-1)&amp;CHAR(10)&amp;INDEX(总课程表0!$A:$A,MATCH($A90,总课程表0!K:K,0)-1),"")</f>
        <v>历史
七8</v>
      </c>
      <c r="L90" s="49" t="str">
        <f>IFERROR(INDEX(总课程表0!L:L,MATCH($A90,总课程表0!L:L,0)-1)&amp;CHAR(10)&amp;INDEX(总课程表0!$A:$A,MATCH($A90,总课程表0!L:L,0)-1),"")</f>
        <v/>
      </c>
      <c r="M90" s="50" t="str">
        <f>IFERROR(INDEX(总课程表0!M:M,MATCH($A90,总课程表0!M:M,0)-1)&amp;CHAR(10)&amp;INDEX(总课程表0!$A:$A,MATCH($A90,总课程表0!M:M,0)-1),"")</f>
        <v/>
      </c>
      <c r="N90" s="51" t="str">
        <f>IFERROR(INDEX(总课程表0!N:N,MATCH($A90,总课程表0!N:N,0)-1)&amp;CHAR(10)&amp;INDEX(总课程表0!$A:$A,MATCH($A90,总课程表0!N:N,0)-1),"")</f>
        <v/>
      </c>
      <c r="O90" s="49" t="str">
        <f>IFERROR(INDEX(总课程表0!O:O,MATCH($A90,总课程表0!O:O,0)-1)&amp;CHAR(10)&amp;INDEX(总课程表0!$A:$A,MATCH($A90,总课程表0!O:O,0)-1),"")</f>
        <v/>
      </c>
      <c r="P90" s="49" t="str">
        <f>IFERROR(INDEX(总课程表0!P:P,MATCH($A90,总课程表0!P:P,0)-1)&amp;CHAR(10)&amp;INDEX(总课程表0!$A:$A,MATCH($A90,总课程表0!P:P,0)-1),"")</f>
        <v>历史
九10</v>
      </c>
      <c r="Q90" s="54" t="str">
        <f>IFERROR(INDEX(总课程表0!Q:Q,MATCH($A90,总课程表0!Q:Q,0)-1)&amp;CHAR(10)&amp;INDEX(总课程表0!$A:$A,MATCH($A90,总课程表0!Q:Q,0)-1),"")</f>
        <v>历史
九8</v>
      </c>
      <c r="R90" s="51" t="str">
        <f ca="1">IFERROR(INDEX(总课程表0!R:R,MATCH($A90,总课程表0!R:R,0)-1)&amp;CHAR(10)&amp;INDEX(总课程表0!$A:$A,MATCH($A90,总课程表0!R:R,0)-1),"")</f>
        <v/>
      </c>
      <c r="S90" s="49" t="str">
        <f>IFERROR(INDEX(总课程表0!S:S,MATCH($A90,总课程表0!S:S,0)-1)&amp;CHAR(10)&amp;INDEX(总课程表0!$A:$A,MATCH($A90,总课程表0!S:S,0)-1),"")</f>
        <v/>
      </c>
      <c r="T90" s="49" t="str">
        <f>IFERROR(INDEX(总课程表0!T:T,MATCH($A90,总课程表0!T:T,0)-1)&amp;CHAR(10)&amp;INDEX(总课程表0!$A:$A,MATCH($A90,总课程表0!T:T,0)-1),"")</f>
        <v>历史
九5</v>
      </c>
      <c r="U90" s="50" t="str">
        <f>IFERROR(INDEX(总课程表0!U:U,MATCH($A90,总课程表0!U:U,0)-1)&amp;CHAR(10)&amp;INDEX(总课程表0!$A:$A,MATCH($A90,总课程表0!U:U,0)-1),"")</f>
        <v/>
      </c>
      <c r="V90" s="51" t="str">
        <f>IFERROR(INDEX(总课程表0!V:V,MATCH($A90,总课程表0!V:V,0)-1)&amp;CHAR(10)&amp;INDEX(总课程表0!$A:$A,MATCH($A90,总课程表0!V:V,0)-1),"")</f>
        <v/>
      </c>
      <c r="W90" s="49" t="str">
        <f>IFERROR(INDEX(总课程表0!W:W,MATCH($A90,总课程表0!W:W,0)-1)&amp;CHAR(10)&amp;INDEX(总课程表0!$A:$A,MATCH($A90,总课程表0!W:W,0)-1),"")</f>
        <v/>
      </c>
      <c r="X90" s="49" t="str">
        <f t="array" ref="X90">IFERROR(IF(OR(A90=走班课),"选修",INDEX(总课程表0!X:X,MATCH($A90,总课程表0!X:X,0)-1)&amp;CHAR(10)&amp;INDEX(总课程表0!$A:$A,MATCH($A90,总课程表0!X:X,0)-1)),"")</f>
        <v>历史
九9</v>
      </c>
      <c r="Y90" s="54" t="str">
        <f>IFERROR(INDEX(总课程表0!Y:Y,MATCH($A90,总课程表0!Y:Y,0)-1)&amp;CHAR(10)&amp;INDEX(总课程表0!$A:$A,MATCH($A90,总课程表0!Y:Y,0)-1),"")</f>
        <v>历史
九9</v>
      </c>
      <c r="Z90" s="51" t="str">
        <f ca="1">IFERROR(INDEX(总课程表0!Z:Z,MATCH($A90,总课程表0!Z:Z,0)-1)&amp;CHAR(10)&amp;INDEX(总课程表0!$A:$A,MATCH($A90,总课程表0!Z:Z,0)-1),"")</f>
        <v>历史
九9</v>
      </c>
      <c r="AA90" s="49" t="str">
        <f>IFERROR(INDEX(总课程表0!AA:AA,MATCH($A90,总课程表0!AA:AA,0)-1)&amp;CHAR(10)&amp;INDEX(总课程表0!$A:$A,MATCH($A90,总课程表0!AA:AA,0)-1),"")</f>
        <v/>
      </c>
      <c r="AB90" s="49" t="str">
        <f>IFERROR(INDEX(总课程表0!AB:AB,MATCH($A90,总课程表0!AB:AB,0)-1)&amp;CHAR(10)&amp;INDEX(总课程表0!$A:$A,MATCH($A90,总课程表0!AB:AB,0)-1),"")</f>
        <v/>
      </c>
      <c r="AC90" s="50" t="str">
        <f>IFERROR(INDEX(总课程表0!AC:AC,MATCH($A90,总课程表0!AC:AC,0)-1)&amp;CHAR(10)&amp;INDEX(总课程表0!$A:$A,MATCH($A90,总课程表0!AC:AC,0)-1),"")</f>
        <v>历史
九10</v>
      </c>
      <c r="AD90" s="51" t="str">
        <f>IFERROR(INDEX(总课程表0!AD:AD,MATCH($A90,总课程表0!AD:AD,0)-1)&amp;CHAR(10)&amp;INDEX(总课程表0!$A:$A,MATCH($A90,总课程表0!AD:AD,0)-1),"")</f>
        <v>历史
七7</v>
      </c>
      <c r="AE90" s="49" t="str">
        <f>IFERROR(INDEX(总课程表0!AE:AE,MATCH($A90,总课程表0!AE:AE,0)-1)&amp;CHAR(10)&amp;INDEX(总课程表0!$A:$A,MATCH($A90,总课程表0!AE:AE,0)-1),"")</f>
        <v>历史
九5</v>
      </c>
      <c r="AF90" s="49" t="str">
        <f>IFERROR(INDEX(总课程表0!AF:AF,MATCH($A90,总课程表0!AF:AF,0)-1)&amp;CHAR(10)&amp;INDEX(总课程表0!$A:$A,MATCH($A90,总课程表0!AF:AF,0)-1),"")</f>
        <v/>
      </c>
      <c r="AG90" s="54" t="str">
        <f>IFERROR(INDEX(总课程表0!AG:AG,MATCH($A90,总课程表0!AG:AG,0)-1)&amp;CHAR(10)&amp;INDEX(总课程表0!$A:$A,MATCH($A90,总课程表0!AG:AG,0)-1),"")</f>
        <v/>
      </c>
      <c r="AH90" s="51" t="str">
        <f ca="1">IFERROR(INDEX(总课程表0!AH:AH,MATCH($A90,总课程表0!AH:AH,0)-1)&amp;CHAR(10)&amp;INDEX(总课程表0!$A:$A,MATCH($A90,总课程表0!AH:AH,0)-1),"")</f>
        <v/>
      </c>
      <c r="AI90" s="49" t="str">
        <f>IFERROR(INDEX(总课程表0!AI:AI,MATCH($A90,总课程表0!AI:AI,0)-1)&amp;CHAR(10)&amp;INDEX(总课程表0!$A:$A,MATCH($A90,总课程表0!AI:AI,0)-1),"")</f>
        <v/>
      </c>
      <c r="AJ90" s="49" t="str">
        <f>IFERROR(INDEX(总课程表0!AJ:AJ,MATCH($A90,总课程表0!AJ:AJ,0)-1)&amp;CHAR(10)&amp;INDEX(总课程表0!$A:$A,MATCH($A90,总课程表0!AJ:AJ,0)-1),"")</f>
        <v/>
      </c>
      <c r="AK90" s="50" t="str">
        <f>IFERROR(INDEX(总课程表0!AK:AK,MATCH($A90,总课程表0!AK:AK,0)-1)&amp;CHAR(10)&amp;INDEX(总课程表0!$A:$A,MATCH($A90,总课程表0!AK:AK,0)-1),"")</f>
        <v>历史
七8</v>
      </c>
      <c r="AL90" s="51" t="str">
        <f>IFERROR(INDEX(总课程表0!AL:AL,MATCH($A90,总课程表0!AL:AL,0)-1)&amp;CHAR(10)&amp;INDEX(总课程表0!$A:$A,MATCH($A90,总课程表0!AL:AL,0)-1),"")</f>
        <v>历史
九8</v>
      </c>
      <c r="AM90" s="49" t="str">
        <f>IFERROR(INDEX(总课程表0!AM:AM,MATCH($A90,总课程表0!AM:AM,0)-1)&amp;CHAR(10)&amp;INDEX(总课程表0!$A:$A,MATCH($A90,总课程表0!AM:AM,0)-1),"")</f>
        <v/>
      </c>
      <c r="AN90" s="49" t="str">
        <f>IFERROR(INDEX(总课程表0!AN:AN,MATCH($A90,总课程表0!AN:AN,0)-1)&amp;CHAR(10)&amp;INDEX(总课程表0!$A:$A,MATCH($A90,总课程表0!AN:AN,0)-1),"")</f>
        <v/>
      </c>
      <c r="AO90" s="54" t="str">
        <f>IFERROR(INDEX(总课程表0!AO:AO,MATCH($A90,总课程表0!AO:AO,0)-1)&amp;CHAR(10)&amp;INDEX(总课程表0!$A:$A,MATCH($A90,总课程表0!AO:AO,0)-1),"")</f>
        <v>历史
九10</v>
      </c>
      <c r="AR90" s="56"/>
      <c r="AS90" s="56"/>
      <c r="AT90" s="56"/>
      <c r="AU90" s="56"/>
      <c r="AV90" s="56"/>
    </row>
    <row r="91" spans="1:48" ht="22.6" customHeight="1" x14ac:dyDescent="0.15">
      <c r="A91" s="20" t="str">
        <f>教师安排!AI89</f>
        <v>殷汶钧</v>
      </c>
      <c r="B91" s="48" t="str">
        <f ca="1">IFERROR(INDEX(总课程表0!B:B,MATCH($A91,总课程表0!B:B,0)-1)&amp;CHAR(10)&amp;INDEX(总课程表0!$A:$A,MATCH($A91,总课程表0!B:B,0)-1),"")</f>
        <v>数学
七4</v>
      </c>
      <c r="C91" s="49" t="str">
        <f>IFERROR(INDEX(总课程表0!C:C,MATCH($A91,总课程表0!C:C,0)-1)&amp;CHAR(10)&amp;INDEX(总课程表0!$A:$A,MATCH($A91,总课程表0!C:C,0)-1),"")</f>
        <v/>
      </c>
      <c r="D91" s="49" t="str">
        <f>IFERROR(INDEX(总课程表0!D:D,MATCH($A91,总课程表0!D:D,0)-1)&amp;CHAR(10)&amp;INDEX(总课程表0!$A:$A,MATCH($A91,总课程表0!D:D,0)-1),"")</f>
        <v>数学
七7</v>
      </c>
      <c r="E91" s="50" t="str">
        <f>IFERROR(INDEX(总课程表0!E:E,MATCH($A91,总课程表0!E:E,0)-1)&amp;CHAR(10)&amp;INDEX(总课程表0!$A:$A,MATCH($A91,总课程表0!E:E,0)-1),"")</f>
        <v/>
      </c>
      <c r="F91" s="51" t="str">
        <f>IFERROR(INDEX(总课程表0!F:F,MATCH($A91,总课程表0!F:F,0)-1)&amp;CHAR(10)&amp;INDEX(总课程表0!$A:$A,MATCH($A91,总课程表0!F:F,0)-1),"")</f>
        <v/>
      </c>
      <c r="G91" s="49" t="str">
        <f>IFERROR(INDEX(总课程表0!G:G,MATCH($A91,总课程表0!G:G,0)-1)&amp;CHAR(10)&amp;INDEX(总课程表0!$A:$A,MATCH($A91,总课程表0!G:G,0)-1),"")</f>
        <v/>
      </c>
      <c r="H91" s="49" t="str">
        <f>IFERROR(INDEX(总课程表0!H:H,MATCH($A91,总课程表0!H:H,0)-1)&amp;CHAR(10)&amp;INDEX(总课程表0!$A:$A,MATCH($A91,总课程表0!H:H,0)-1),"")</f>
        <v/>
      </c>
      <c r="I91" s="54" t="str">
        <f>IFERROR(INDEX(总课程表0!I:I,MATCH($A91,总课程表0!I:I,0)-1)&amp;CHAR(10)&amp;INDEX(总课程表0!$A:$A,MATCH($A91,总课程表0!I:I,0)-1),"")</f>
        <v/>
      </c>
      <c r="J91" s="51" t="str">
        <f ca="1">IFERROR(INDEX(总课程表0!J:J,MATCH($A91,总课程表0!J:J,0)-1)&amp;CHAR(10)&amp;INDEX(总课程表0!$A:$A,MATCH($A91,总课程表0!J:J,0)-1),"")</f>
        <v>数学
七7</v>
      </c>
      <c r="K91" s="49" t="str">
        <f>IFERROR(INDEX(总课程表0!K:K,MATCH($A91,总课程表0!K:K,0)-1)&amp;CHAR(10)&amp;INDEX(总课程表0!$A:$A,MATCH($A91,总课程表0!K:K,0)-1),"")</f>
        <v/>
      </c>
      <c r="L91" s="49" t="str">
        <f>IFERROR(INDEX(总课程表0!L:L,MATCH($A91,总课程表0!L:L,0)-1)&amp;CHAR(10)&amp;INDEX(总课程表0!$A:$A,MATCH($A91,总课程表0!L:L,0)-1),"")</f>
        <v/>
      </c>
      <c r="M91" s="50" t="str">
        <f>IFERROR(INDEX(总课程表0!M:M,MATCH($A91,总课程表0!M:M,0)-1)&amp;CHAR(10)&amp;INDEX(总课程表0!$A:$A,MATCH($A91,总课程表0!M:M,0)-1),"")</f>
        <v>数学
七4</v>
      </c>
      <c r="N91" s="51" t="str">
        <f>IFERROR(INDEX(总课程表0!N:N,MATCH($A91,总课程表0!N:N,0)-1)&amp;CHAR(10)&amp;INDEX(总课程表0!$A:$A,MATCH($A91,总课程表0!N:N,0)-1),"")</f>
        <v>综实
七7</v>
      </c>
      <c r="O91" s="49" t="str">
        <f>IFERROR(INDEX(总课程表0!O:O,MATCH($A91,总课程表0!O:O,0)-1)&amp;CHAR(10)&amp;INDEX(总课程表0!$A:$A,MATCH($A91,总课程表0!O:O,0)-1),"")</f>
        <v/>
      </c>
      <c r="P91" s="49" t="str">
        <f>IFERROR(INDEX(总课程表0!P:P,MATCH($A91,总课程表0!P:P,0)-1)&amp;CHAR(10)&amp;INDEX(总课程表0!$A:$A,MATCH($A91,总课程表0!P:P,0)-1),"")</f>
        <v/>
      </c>
      <c r="Q91" s="54" t="str">
        <f>IFERROR(INDEX(总课程表0!Q:Q,MATCH($A91,总课程表0!Q:Q,0)-1)&amp;CHAR(10)&amp;INDEX(总课程表0!$A:$A,MATCH($A91,总课程表0!Q:Q,0)-1),"")</f>
        <v/>
      </c>
      <c r="R91" s="51" t="str">
        <f ca="1">IFERROR(INDEX(总课程表0!R:R,MATCH($A91,总课程表0!R:R,0)-1)&amp;CHAR(10)&amp;INDEX(总课程表0!$A:$A,MATCH($A91,总课程表0!R:R,0)-1),"")</f>
        <v>数学
七4</v>
      </c>
      <c r="S91" s="49" t="str">
        <f>IFERROR(INDEX(总课程表0!S:S,MATCH($A91,总课程表0!S:S,0)-1)&amp;CHAR(10)&amp;INDEX(总课程表0!$A:$A,MATCH($A91,总课程表0!S:S,0)-1),"")</f>
        <v>数学
七7</v>
      </c>
      <c r="T91" s="49" t="str">
        <f>IFERROR(INDEX(总课程表0!T:T,MATCH($A91,总课程表0!T:T,0)-1)&amp;CHAR(10)&amp;INDEX(总课程表0!$A:$A,MATCH($A91,总课程表0!T:T,0)-1),"")</f>
        <v/>
      </c>
      <c r="U91" s="50" t="str">
        <f>IFERROR(INDEX(总课程表0!U:U,MATCH($A91,总课程表0!U:U,0)-1)&amp;CHAR(10)&amp;INDEX(总课程表0!$A:$A,MATCH($A91,总课程表0!U:U,0)-1),"")</f>
        <v/>
      </c>
      <c r="V91" s="51" t="str">
        <f>IFERROR(INDEX(总课程表0!V:V,MATCH($A91,总课程表0!V:V,0)-1)&amp;CHAR(10)&amp;INDEX(总课程表0!$A:$A,MATCH($A91,总课程表0!V:V,0)-1),"")</f>
        <v/>
      </c>
      <c r="W91" s="49" t="str">
        <f>IFERROR(INDEX(总课程表0!W:W,MATCH($A91,总课程表0!W:W,0)-1)&amp;CHAR(10)&amp;INDEX(总课程表0!$A:$A,MATCH($A91,总课程表0!W:W,0)-1),"")</f>
        <v>班会
七7</v>
      </c>
      <c r="X91" s="49" t="str">
        <f t="array" ref="X91">IFERROR(IF(OR(A91=走班课),"选修",INDEX(总课程表0!X:X,MATCH($A91,总课程表0!X:X,0)-1)&amp;CHAR(10)&amp;INDEX(总课程表0!$A:$A,MATCH($A91,总课程表0!X:X,0)-1)),"")</f>
        <v>选修</v>
      </c>
      <c r="Y91" s="54" t="str">
        <f>IFERROR(INDEX(总课程表0!Y:Y,MATCH($A91,总课程表0!Y:Y,0)-1)&amp;CHAR(10)&amp;INDEX(总课程表0!$A:$A,MATCH($A91,总课程表0!Y:Y,0)-1),"")</f>
        <v/>
      </c>
      <c r="Z91" s="51" t="str">
        <f ca="1">IFERROR(INDEX(总课程表0!Z:Z,MATCH($A91,总课程表0!Z:Z,0)-1)&amp;CHAR(10)&amp;INDEX(总课程表0!$A:$A,MATCH($A91,总课程表0!Z:Z,0)-1),"")</f>
        <v>数学
七7</v>
      </c>
      <c r="AA91" s="49" t="str">
        <f>IFERROR(INDEX(总课程表0!AA:AA,MATCH($A91,总课程表0!AA:AA,0)-1)&amp;CHAR(10)&amp;INDEX(总课程表0!$A:$A,MATCH($A91,总课程表0!AA:AA,0)-1),"")</f>
        <v/>
      </c>
      <c r="AB91" s="49" t="str">
        <f>IFERROR(INDEX(总课程表0!AB:AB,MATCH($A91,总课程表0!AB:AB,0)-1)&amp;CHAR(10)&amp;INDEX(总课程表0!$A:$A,MATCH($A91,总课程表0!AB:AB,0)-1),"")</f>
        <v>数学
七4</v>
      </c>
      <c r="AC91" s="50" t="str">
        <f>IFERROR(INDEX(总课程表0!AC:AC,MATCH($A91,总课程表0!AC:AC,0)-1)&amp;CHAR(10)&amp;INDEX(总课程表0!$A:$A,MATCH($A91,总课程表0!AC:AC,0)-1),"")</f>
        <v/>
      </c>
      <c r="AD91" s="51" t="str">
        <f>IFERROR(INDEX(总课程表0!AD:AD,MATCH($A91,总课程表0!AD:AD,0)-1)&amp;CHAR(10)&amp;INDEX(总课程表0!$A:$A,MATCH($A91,总课程表0!AD:AD,0)-1),"")</f>
        <v/>
      </c>
      <c r="AE91" s="49" t="str">
        <f>IFERROR(INDEX(总课程表0!AE:AE,MATCH($A91,总课程表0!AE:AE,0)-1)&amp;CHAR(10)&amp;INDEX(总课程表0!$A:$A,MATCH($A91,总课程表0!AE:AE,0)-1),"")</f>
        <v/>
      </c>
      <c r="AF91" s="49" t="str">
        <f>IFERROR(INDEX(总课程表0!AF:AF,MATCH($A91,总课程表0!AF:AF,0)-1)&amp;CHAR(10)&amp;INDEX(总课程表0!$A:$A,MATCH($A91,总课程表0!AF:AF,0)-1),"")</f>
        <v/>
      </c>
      <c r="AG91" s="54" t="str">
        <f>IFERROR(INDEX(总课程表0!AG:AG,MATCH($A91,总课程表0!AG:AG,0)-1)&amp;CHAR(10)&amp;INDEX(总课程表0!$A:$A,MATCH($A91,总课程表0!AG:AG,0)-1),"")</f>
        <v/>
      </c>
      <c r="AH91" s="51" t="str">
        <f ca="1">IFERROR(INDEX(总课程表0!AH:AH,MATCH($A91,总课程表0!AH:AH,0)-1)&amp;CHAR(10)&amp;INDEX(总课程表0!$A:$A,MATCH($A91,总课程表0!AH:AH,0)-1),"")</f>
        <v>数学
七4</v>
      </c>
      <c r="AI91" s="49" t="str">
        <f>IFERROR(INDEX(总课程表0!AI:AI,MATCH($A91,总课程表0!AI:AI,0)-1)&amp;CHAR(10)&amp;INDEX(总课程表0!$A:$A,MATCH($A91,总课程表0!AI:AI,0)-1),"")</f>
        <v/>
      </c>
      <c r="AJ91" s="49" t="str">
        <f>IFERROR(INDEX(总课程表0!AJ:AJ,MATCH($A91,总课程表0!AJ:AJ,0)-1)&amp;CHAR(10)&amp;INDEX(总课程表0!$A:$A,MATCH($A91,总课程表0!AJ:AJ,0)-1),"")</f>
        <v>数学
七7</v>
      </c>
      <c r="AK91" s="50" t="str">
        <f>IFERROR(INDEX(总课程表0!AK:AK,MATCH($A91,总课程表0!AK:AK,0)-1)&amp;CHAR(10)&amp;INDEX(总课程表0!$A:$A,MATCH($A91,总课程表0!AK:AK,0)-1),"")</f>
        <v/>
      </c>
      <c r="AL91" s="51" t="str">
        <f>IFERROR(INDEX(总课程表0!AL:AL,MATCH($A91,总课程表0!AL:AL,0)-1)&amp;CHAR(10)&amp;INDEX(总课程表0!$A:$A,MATCH($A91,总课程表0!AL:AL,0)-1),"")</f>
        <v/>
      </c>
      <c r="AM91" s="49" t="str">
        <f>IFERROR(INDEX(总课程表0!AM:AM,MATCH($A91,总课程表0!AM:AM,0)-1)&amp;CHAR(10)&amp;INDEX(总课程表0!$A:$A,MATCH($A91,总课程表0!AM:AM,0)-1),"")</f>
        <v/>
      </c>
      <c r="AN91" s="49" t="str">
        <f>IFERROR(INDEX(总课程表0!AN:AN,MATCH($A91,总课程表0!AN:AN,0)-1)&amp;CHAR(10)&amp;INDEX(总课程表0!$A:$A,MATCH($A91,总课程表0!AN:AN,0)-1),"")</f>
        <v>综实
七4</v>
      </c>
      <c r="AO91" s="54" t="str">
        <f>IFERROR(INDEX(总课程表0!AO:AO,MATCH($A91,总课程表0!AO:AO,0)-1)&amp;CHAR(10)&amp;INDEX(总课程表0!$A:$A,MATCH($A91,总课程表0!AO:AO,0)-1),"")</f>
        <v/>
      </c>
      <c r="AR91" s="56"/>
      <c r="AS91" s="56"/>
      <c r="AT91" s="56"/>
      <c r="AU91" s="56"/>
      <c r="AV91" s="56"/>
    </row>
    <row r="92" spans="1:48" ht="22.6" customHeight="1" x14ac:dyDescent="0.15">
      <c r="A92" s="20" t="str">
        <f>教师安排!AI90</f>
        <v>于小清</v>
      </c>
      <c r="B92" s="48" t="str">
        <f ca="1">IFERROR(INDEX(总课程表0!B:B,MATCH($A92,总课程表0!B:B,0)-1)&amp;CHAR(10)&amp;INDEX(总课程表0!$A:$A,MATCH($A92,总课程表0!B:B,0)-1),"")</f>
        <v/>
      </c>
      <c r="C92" s="49" t="str">
        <f>IFERROR(INDEX(总课程表0!C:C,MATCH($A92,总课程表0!C:C,0)-1)&amp;CHAR(10)&amp;INDEX(总课程表0!$A:$A,MATCH($A92,总课程表0!C:C,0)-1),"")</f>
        <v/>
      </c>
      <c r="D92" s="49" t="str">
        <f>IFERROR(INDEX(总课程表0!D:D,MATCH($A92,总课程表0!D:D,0)-1)&amp;CHAR(10)&amp;INDEX(总课程表0!$A:$A,MATCH($A92,总课程表0!D:D,0)-1),"")</f>
        <v/>
      </c>
      <c r="E92" s="50" t="str">
        <f>IFERROR(INDEX(总课程表0!E:E,MATCH($A92,总课程表0!E:E,0)-1)&amp;CHAR(10)&amp;INDEX(总课程表0!$A:$A,MATCH($A92,总课程表0!E:E,0)-1),"")</f>
        <v>语文
九6</v>
      </c>
      <c r="F92" s="51" t="str">
        <f>IFERROR(INDEX(总课程表0!F:F,MATCH($A92,总课程表0!F:F,0)-1)&amp;CHAR(10)&amp;INDEX(总课程表0!$A:$A,MATCH($A92,总课程表0!F:F,0)-1),"")</f>
        <v/>
      </c>
      <c r="G92" s="49" t="str">
        <f>IFERROR(INDEX(总课程表0!G:G,MATCH($A92,总课程表0!G:G,0)-1)&amp;CHAR(10)&amp;INDEX(总课程表0!$A:$A,MATCH($A92,总课程表0!G:G,0)-1),"")</f>
        <v>语文
九3</v>
      </c>
      <c r="H92" s="49" t="str">
        <f>IFERROR(INDEX(总课程表0!H:H,MATCH($A92,总课程表0!H:H,0)-1)&amp;CHAR(10)&amp;INDEX(总课程表0!$A:$A,MATCH($A92,总课程表0!H:H,0)-1),"")</f>
        <v/>
      </c>
      <c r="I92" s="54" t="str">
        <f>IFERROR(INDEX(总课程表0!I:I,MATCH($A92,总课程表0!I:I,0)-1)&amp;CHAR(10)&amp;INDEX(总课程表0!$A:$A,MATCH($A92,总课程表0!I:I,0)-1),"")</f>
        <v/>
      </c>
      <c r="J92" s="51" t="str">
        <f ca="1">IFERROR(INDEX(总课程表0!J:J,MATCH($A92,总课程表0!J:J,0)-1)&amp;CHAR(10)&amp;INDEX(总课程表0!$A:$A,MATCH($A92,总课程表0!J:J,0)-1),"")</f>
        <v/>
      </c>
      <c r="K92" s="49" t="str">
        <f>IFERROR(INDEX(总课程表0!K:K,MATCH($A92,总课程表0!K:K,0)-1)&amp;CHAR(10)&amp;INDEX(总课程表0!$A:$A,MATCH($A92,总课程表0!K:K,0)-1),"")</f>
        <v>语文
九3</v>
      </c>
      <c r="L92" s="49" t="str">
        <f>IFERROR(INDEX(总课程表0!L:L,MATCH($A92,总课程表0!L:L,0)-1)&amp;CHAR(10)&amp;INDEX(总课程表0!$A:$A,MATCH($A92,总课程表0!L:L,0)-1),"")</f>
        <v/>
      </c>
      <c r="M92" s="50" t="str">
        <f>IFERROR(INDEX(总课程表0!M:M,MATCH($A92,总课程表0!M:M,0)-1)&amp;CHAR(10)&amp;INDEX(总课程表0!$A:$A,MATCH($A92,总课程表0!M:M,0)-1),"")</f>
        <v/>
      </c>
      <c r="N92" s="51" t="str">
        <f>IFERROR(INDEX(总课程表0!N:N,MATCH($A92,总课程表0!N:N,0)-1)&amp;CHAR(10)&amp;INDEX(总课程表0!$A:$A,MATCH($A92,总课程表0!N:N,0)-1),"")</f>
        <v/>
      </c>
      <c r="O92" s="49" t="str">
        <f>IFERROR(INDEX(总课程表0!O:O,MATCH($A92,总课程表0!O:O,0)-1)&amp;CHAR(10)&amp;INDEX(总课程表0!$A:$A,MATCH($A92,总课程表0!O:O,0)-1),"")</f>
        <v>语文
九6</v>
      </c>
      <c r="P92" s="49" t="str">
        <f>IFERROR(INDEX(总课程表0!P:P,MATCH($A92,总课程表0!P:P,0)-1)&amp;CHAR(10)&amp;INDEX(总课程表0!$A:$A,MATCH($A92,总课程表0!P:P,0)-1),"")</f>
        <v/>
      </c>
      <c r="Q92" s="54" t="str">
        <f>IFERROR(INDEX(总课程表0!Q:Q,MATCH($A92,总课程表0!Q:Q,0)-1)&amp;CHAR(10)&amp;INDEX(总课程表0!$A:$A,MATCH($A92,总课程表0!Q:Q,0)-1),"")</f>
        <v/>
      </c>
      <c r="R92" s="51" t="str">
        <f ca="1">IFERROR(INDEX(总课程表0!R:R,MATCH($A92,总课程表0!R:R,0)-1)&amp;CHAR(10)&amp;INDEX(总课程表0!$A:$A,MATCH($A92,总课程表0!R:R,0)-1),"")</f>
        <v/>
      </c>
      <c r="S92" s="49" t="str">
        <f>IFERROR(INDEX(总课程表0!S:S,MATCH($A92,总课程表0!S:S,0)-1)&amp;CHAR(10)&amp;INDEX(总课程表0!$A:$A,MATCH($A92,总课程表0!S:S,0)-1),"")</f>
        <v/>
      </c>
      <c r="T92" s="49" t="str">
        <f>IFERROR(INDEX(总课程表0!T:T,MATCH($A92,总课程表0!T:T,0)-1)&amp;CHAR(10)&amp;INDEX(总课程表0!$A:$A,MATCH($A92,总课程表0!T:T,0)-1),"")</f>
        <v>语文
九3</v>
      </c>
      <c r="U92" s="50" t="str">
        <f>IFERROR(INDEX(总课程表0!U:U,MATCH($A92,总课程表0!U:U,0)-1)&amp;CHAR(10)&amp;INDEX(总课程表0!$A:$A,MATCH($A92,总课程表0!U:U,0)-1),"")</f>
        <v/>
      </c>
      <c r="V92" s="51" t="str">
        <f>IFERROR(INDEX(总课程表0!V:V,MATCH($A92,总课程表0!V:V,0)-1)&amp;CHAR(10)&amp;INDEX(总课程表0!$A:$A,MATCH($A92,总课程表0!V:V,0)-1),"")</f>
        <v>语文
九6</v>
      </c>
      <c r="W92" s="49" t="str">
        <f>IFERROR(INDEX(总课程表0!W:W,MATCH($A92,总课程表0!W:W,0)-1)&amp;CHAR(10)&amp;INDEX(总课程表0!$A:$A,MATCH($A92,总课程表0!W:W,0)-1),"")</f>
        <v/>
      </c>
      <c r="X92" s="49" t="str">
        <f t="array" ref="X92">IFERROR(IF(OR(A92=走班课),"选修",INDEX(总课程表0!X:X,MATCH($A92,总课程表0!X:X,0)-1)&amp;CHAR(10)&amp;INDEX(总课程表0!$A:$A,MATCH($A92,总课程表0!X:X,0)-1)),"")</f>
        <v/>
      </c>
      <c r="Y92" s="54" t="str">
        <f>IFERROR(INDEX(总课程表0!Y:Y,MATCH($A92,总课程表0!Y:Y,0)-1)&amp;CHAR(10)&amp;INDEX(总课程表0!$A:$A,MATCH($A92,总课程表0!Y:Y,0)-1),"")</f>
        <v/>
      </c>
      <c r="Z92" s="51" t="str">
        <f ca="1">IFERROR(INDEX(总课程表0!Z:Z,MATCH($A92,总课程表0!Z:Z,0)-1)&amp;CHAR(10)&amp;INDEX(总课程表0!$A:$A,MATCH($A92,总课程表0!Z:Z,0)-1),"")</f>
        <v/>
      </c>
      <c r="AA92" s="49" t="str">
        <f>IFERROR(INDEX(总课程表0!AA:AA,MATCH($A92,总课程表0!AA:AA,0)-1)&amp;CHAR(10)&amp;INDEX(总课程表0!$A:$A,MATCH($A92,总课程表0!AA:AA,0)-1),"")</f>
        <v>语文
九6</v>
      </c>
      <c r="AB92" s="49" t="str">
        <f>IFERROR(INDEX(总课程表0!AB:AB,MATCH($A92,总课程表0!AB:AB,0)-1)&amp;CHAR(10)&amp;INDEX(总课程表0!$A:$A,MATCH($A92,总课程表0!AB:AB,0)-1),"")</f>
        <v/>
      </c>
      <c r="AC92" s="50" t="str">
        <f>IFERROR(INDEX(总课程表0!AC:AC,MATCH($A92,总课程表0!AC:AC,0)-1)&amp;CHAR(10)&amp;INDEX(总课程表0!$A:$A,MATCH($A92,总课程表0!AC:AC,0)-1),"")</f>
        <v>语文
九3</v>
      </c>
      <c r="AD92" s="51" t="str">
        <f>IFERROR(INDEX(总课程表0!AD:AD,MATCH($A92,总课程表0!AD:AD,0)-1)&amp;CHAR(10)&amp;INDEX(总课程表0!$A:$A,MATCH($A92,总课程表0!AD:AD,0)-1),"")</f>
        <v/>
      </c>
      <c r="AE92" s="49" t="str">
        <f>IFERROR(INDEX(总课程表0!AE:AE,MATCH($A92,总课程表0!AE:AE,0)-1)&amp;CHAR(10)&amp;INDEX(总课程表0!$A:$A,MATCH($A92,总课程表0!AE:AE,0)-1),"")</f>
        <v/>
      </c>
      <c r="AF92" s="49" t="str">
        <f>IFERROR(INDEX(总课程表0!AF:AF,MATCH($A92,总课程表0!AF:AF,0)-1)&amp;CHAR(10)&amp;INDEX(总课程表0!$A:$A,MATCH($A92,总课程表0!AF:AF,0)-1),"")</f>
        <v/>
      </c>
      <c r="AG92" s="54" t="str">
        <f>IFERROR(INDEX(总课程表0!AG:AG,MATCH($A92,总课程表0!AG:AG,0)-1)&amp;CHAR(10)&amp;INDEX(总课程表0!$A:$A,MATCH($A92,总课程表0!AG:AG,0)-1),"")</f>
        <v/>
      </c>
      <c r="AH92" s="51" t="str">
        <f ca="1">IFERROR(INDEX(总课程表0!AH:AH,MATCH($A92,总课程表0!AH:AH,0)-1)&amp;CHAR(10)&amp;INDEX(总课程表0!$A:$A,MATCH($A92,总课程表0!AH:AH,0)-1),"")</f>
        <v/>
      </c>
      <c r="AI92" s="49" t="str">
        <f>IFERROR(INDEX(总课程表0!AI:AI,MATCH($A92,总课程表0!AI:AI,0)-1)&amp;CHAR(10)&amp;INDEX(总课程表0!$A:$A,MATCH($A92,总课程表0!AI:AI,0)-1),"")</f>
        <v/>
      </c>
      <c r="AJ92" s="49" t="str">
        <f>IFERROR(INDEX(总课程表0!AJ:AJ,MATCH($A92,总课程表0!AJ:AJ,0)-1)&amp;CHAR(10)&amp;INDEX(总课程表0!$A:$A,MATCH($A92,总课程表0!AJ:AJ,0)-1),"")</f>
        <v/>
      </c>
      <c r="AK92" s="50" t="str">
        <f>IFERROR(INDEX(总课程表0!AK:AK,MATCH($A92,总课程表0!AK:AK,0)-1)&amp;CHAR(10)&amp;INDEX(总课程表0!$A:$A,MATCH($A92,总课程表0!AK:AK,0)-1),"")</f>
        <v>语文
九3</v>
      </c>
      <c r="AL92" s="51" t="str">
        <f>IFERROR(INDEX(总课程表0!AL:AL,MATCH($A92,总课程表0!AL:AL,0)-1)&amp;CHAR(10)&amp;INDEX(总课程表0!$A:$A,MATCH($A92,总课程表0!AL:AL,0)-1),"")</f>
        <v/>
      </c>
      <c r="AM92" s="49" t="str">
        <f>IFERROR(INDEX(总课程表0!AM:AM,MATCH($A92,总课程表0!AM:AM,0)-1)&amp;CHAR(10)&amp;INDEX(总课程表0!$A:$A,MATCH($A92,总课程表0!AM:AM,0)-1),"")</f>
        <v/>
      </c>
      <c r="AN92" s="49" t="str">
        <f>IFERROR(INDEX(总课程表0!AN:AN,MATCH($A92,总课程表0!AN:AN,0)-1)&amp;CHAR(10)&amp;INDEX(总课程表0!$A:$A,MATCH($A92,总课程表0!AN:AN,0)-1),"")</f>
        <v>语文
九6</v>
      </c>
      <c r="AO92" s="54" t="str">
        <f>IFERROR(INDEX(总课程表0!AO:AO,MATCH($A92,总课程表0!AO:AO,0)-1)&amp;CHAR(10)&amp;INDEX(总课程表0!$A:$A,MATCH($A92,总课程表0!AO:AO,0)-1),"")</f>
        <v/>
      </c>
      <c r="AR92" s="56"/>
      <c r="AS92" s="56"/>
      <c r="AT92" s="56"/>
      <c r="AU92" s="56"/>
      <c r="AV92" s="56"/>
    </row>
    <row r="93" spans="1:48" ht="22.6" customHeight="1" x14ac:dyDescent="0.15">
      <c r="A93" s="20" t="str">
        <f>教师安排!AI91</f>
        <v>张辉</v>
      </c>
      <c r="B93" s="48" t="str">
        <f ca="1">IFERROR(INDEX(总课程表0!B:B,MATCH($A93,总课程表0!B:B,0)-1)&amp;CHAR(10)&amp;INDEX(总课程表0!$A:$A,MATCH($A93,总课程表0!B:B,0)-1),"")</f>
        <v/>
      </c>
      <c r="C93" s="49" t="str">
        <f>IFERROR(INDEX(总课程表0!C:C,MATCH($A93,总课程表0!C:C,0)-1)&amp;CHAR(10)&amp;INDEX(总课程表0!$A:$A,MATCH($A93,总课程表0!C:C,0)-1),"")</f>
        <v/>
      </c>
      <c r="D93" s="49" t="str">
        <f>IFERROR(INDEX(总课程表0!D:D,MATCH($A93,总课程表0!D:D,0)-1)&amp;CHAR(10)&amp;INDEX(总课程表0!$A:$A,MATCH($A93,总课程表0!D:D,0)-1),"")</f>
        <v>物理
八5</v>
      </c>
      <c r="E93" s="50" t="str">
        <f>IFERROR(INDEX(总课程表0!E:E,MATCH($A93,总课程表0!E:E,0)-1)&amp;CHAR(10)&amp;INDEX(总课程表0!$A:$A,MATCH($A93,总课程表0!E:E,0)-1),"")</f>
        <v>物理
八2</v>
      </c>
      <c r="F93" s="51" t="str">
        <f>IFERROR(INDEX(总课程表0!F:F,MATCH($A93,总课程表0!F:F,0)-1)&amp;CHAR(10)&amp;INDEX(总课程表0!$A:$A,MATCH($A93,总课程表0!F:F,0)-1),"")</f>
        <v/>
      </c>
      <c r="G93" s="49" t="str">
        <f>IFERROR(INDEX(总课程表0!G:G,MATCH($A93,总课程表0!G:G,0)-1)&amp;CHAR(10)&amp;INDEX(总课程表0!$A:$A,MATCH($A93,总课程表0!G:G,0)-1),"")</f>
        <v/>
      </c>
      <c r="H93" s="49" t="str">
        <f>IFERROR(INDEX(总课程表0!H:H,MATCH($A93,总课程表0!H:H,0)-1)&amp;CHAR(10)&amp;INDEX(总课程表0!$A:$A,MATCH($A93,总课程表0!H:H,0)-1),"")</f>
        <v/>
      </c>
      <c r="I93" s="54" t="str">
        <f>IFERROR(INDEX(总课程表0!I:I,MATCH($A93,总课程表0!I:I,0)-1)&amp;CHAR(10)&amp;INDEX(总课程表0!$A:$A,MATCH($A93,总课程表0!I:I,0)-1),"")</f>
        <v/>
      </c>
      <c r="J93" s="51" t="str">
        <f ca="1">IFERROR(INDEX(总课程表0!J:J,MATCH($A93,总课程表0!J:J,0)-1)&amp;CHAR(10)&amp;INDEX(总课程表0!$A:$A,MATCH($A93,总课程表0!J:J,0)-1),"")</f>
        <v/>
      </c>
      <c r="K93" s="49" t="str">
        <f>IFERROR(INDEX(总课程表0!K:K,MATCH($A93,总课程表0!K:K,0)-1)&amp;CHAR(10)&amp;INDEX(总课程表0!$A:$A,MATCH($A93,总课程表0!K:K,0)-1),"")</f>
        <v>物理
八6</v>
      </c>
      <c r="L93" s="49" t="str">
        <f>IFERROR(INDEX(总课程表0!L:L,MATCH($A93,总课程表0!L:L,0)-1)&amp;CHAR(10)&amp;INDEX(总课程表0!$A:$A,MATCH($A93,总课程表0!L:L,0)-1),"")</f>
        <v>物理
八2</v>
      </c>
      <c r="M93" s="50" t="str">
        <f>IFERROR(INDEX(总课程表0!M:M,MATCH($A93,总课程表0!M:M,0)-1)&amp;CHAR(10)&amp;INDEX(总课程表0!$A:$A,MATCH($A93,总课程表0!M:M,0)-1),"")</f>
        <v/>
      </c>
      <c r="N93" s="51" t="str">
        <f>IFERROR(INDEX(总课程表0!N:N,MATCH($A93,总课程表0!N:N,0)-1)&amp;CHAR(10)&amp;INDEX(总课程表0!$A:$A,MATCH($A93,总课程表0!N:N,0)-1),"")</f>
        <v/>
      </c>
      <c r="O93" s="49" t="str">
        <f>IFERROR(INDEX(总课程表0!O:O,MATCH($A93,总课程表0!O:O,0)-1)&amp;CHAR(10)&amp;INDEX(总课程表0!$A:$A,MATCH($A93,总课程表0!O:O,0)-1),"")</f>
        <v/>
      </c>
      <c r="P93" s="49" t="str">
        <f>IFERROR(INDEX(总课程表0!P:P,MATCH($A93,总课程表0!P:P,0)-1)&amp;CHAR(10)&amp;INDEX(总课程表0!$A:$A,MATCH($A93,总课程表0!P:P,0)-1),"")</f>
        <v>物理
八5</v>
      </c>
      <c r="Q93" s="54" t="str">
        <f>IFERROR(INDEX(总课程表0!Q:Q,MATCH($A93,总课程表0!Q:Q,0)-1)&amp;CHAR(10)&amp;INDEX(总课程表0!$A:$A,MATCH($A93,总课程表0!Q:Q,0)-1),"")</f>
        <v/>
      </c>
      <c r="R93" s="51" t="str">
        <f ca="1">IFERROR(INDEX(总课程表0!R:R,MATCH($A93,总课程表0!R:R,0)-1)&amp;CHAR(10)&amp;INDEX(总课程表0!$A:$A,MATCH($A93,总课程表0!R:R,0)-1),"")</f>
        <v/>
      </c>
      <c r="S93" s="49" t="str">
        <f>IFERROR(INDEX(总课程表0!S:S,MATCH($A93,总课程表0!S:S,0)-1)&amp;CHAR(10)&amp;INDEX(总课程表0!$A:$A,MATCH($A93,总课程表0!S:S,0)-1),"")</f>
        <v/>
      </c>
      <c r="T93" s="49" t="str">
        <f>IFERROR(INDEX(总课程表0!T:T,MATCH($A93,总课程表0!T:T,0)-1)&amp;CHAR(10)&amp;INDEX(总课程表0!$A:$A,MATCH($A93,总课程表0!T:T,0)-1),"")</f>
        <v>物理
八6</v>
      </c>
      <c r="U93" s="50" t="str">
        <f>IFERROR(INDEX(总课程表0!U:U,MATCH($A93,总课程表0!U:U,0)-1)&amp;CHAR(10)&amp;INDEX(总课程表0!$A:$A,MATCH($A93,总课程表0!U:U,0)-1),"")</f>
        <v/>
      </c>
      <c r="V93" s="51" t="str">
        <f>IFERROR(INDEX(总课程表0!V:V,MATCH($A93,总课程表0!V:V,0)-1)&amp;CHAR(10)&amp;INDEX(总课程表0!$A:$A,MATCH($A93,总课程表0!V:V,0)-1),"")</f>
        <v/>
      </c>
      <c r="W93" s="49" t="str">
        <f>IFERROR(INDEX(总课程表0!W:W,MATCH($A93,总课程表0!W:W,0)-1)&amp;CHAR(10)&amp;INDEX(总课程表0!$A:$A,MATCH($A93,总课程表0!W:W,0)-1),"")</f>
        <v>班会
八5</v>
      </c>
      <c r="X93" s="49" t="str">
        <f t="array" ref="X93">IFERROR(IF(OR(A93=走班课),"选修",INDEX(总课程表0!X:X,MATCH($A93,总课程表0!X:X,0)-1)&amp;CHAR(10)&amp;INDEX(总课程表0!$A:$A,MATCH($A93,总课程表0!X:X,0)-1)),"")</f>
        <v/>
      </c>
      <c r="Y93" s="54" t="str">
        <f>IFERROR(INDEX(总课程表0!Y:Y,MATCH($A93,总课程表0!Y:Y,0)-1)&amp;CHAR(10)&amp;INDEX(总课程表0!$A:$A,MATCH($A93,总课程表0!Y:Y,0)-1),"")</f>
        <v/>
      </c>
      <c r="Z93" s="51" t="str">
        <f ca="1">IFERROR(INDEX(总课程表0!Z:Z,MATCH($A93,总课程表0!Z:Z,0)-1)&amp;CHAR(10)&amp;INDEX(总课程表0!$A:$A,MATCH($A93,总课程表0!Z:Z,0)-1),"")</f>
        <v/>
      </c>
      <c r="AA93" s="49" t="str">
        <f>IFERROR(INDEX(总课程表0!AA:AA,MATCH($A93,总课程表0!AA:AA,0)-1)&amp;CHAR(10)&amp;INDEX(总课程表0!$A:$A,MATCH($A93,总课程表0!AA:AA,0)-1),"")</f>
        <v>物理
八5</v>
      </c>
      <c r="AB93" s="49" t="str">
        <f>IFERROR(INDEX(总课程表0!AB:AB,MATCH($A93,总课程表0!AB:AB,0)-1)&amp;CHAR(10)&amp;INDEX(总课程表0!$A:$A,MATCH($A93,总课程表0!AB:AB,0)-1),"")</f>
        <v/>
      </c>
      <c r="AC93" s="50" t="str">
        <f>IFERROR(INDEX(总课程表0!AC:AC,MATCH($A93,总课程表0!AC:AC,0)-1)&amp;CHAR(10)&amp;INDEX(总课程表0!$A:$A,MATCH($A93,总课程表0!AC:AC,0)-1),"")</f>
        <v/>
      </c>
      <c r="AD93" s="51" t="str">
        <f>IFERROR(INDEX(总课程表0!AD:AD,MATCH($A93,总课程表0!AD:AD,0)-1)&amp;CHAR(10)&amp;INDEX(总课程表0!$A:$A,MATCH($A93,总课程表0!AD:AD,0)-1),"")</f>
        <v/>
      </c>
      <c r="AE93" s="49" t="str">
        <f>IFERROR(INDEX(总课程表0!AE:AE,MATCH($A93,总课程表0!AE:AE,0)-1)&amp;CHAR(10)&amp;INDEX(总课程表0!$A:$A,MATCH($A93,总课程表0!AE:AE,0)-1),"")</f>
        <v/>
      </c>
      <c r="AF93" s="49" t="str">
        <f>IFERROR(INDEX(总课程表0!AF:AF,MATCH($A93,总课程表0!AF:AF,0)-1)&amp;CHAR(10)&amp;INDEX(总课程表0!$A:$A,MATCH($A93,总课程表0!AF:AF,0)-1),"")</f>
        <v/>
      </c>
      <c r="AG93" s="54" t="str">
        <f>IFERROR(INDEX(总课程表0!AG:AG,MATCH($A93,总课程表0!AG:AG,0)-1)&amp;CHAR(10)&amp;INDEX(总课程表0!$A:$A,MATCH($A93,总课程表0!AG:AG,0)-1),"")</f>
        <v/>
      </c>
      <c r="AH93" s="51" t="str">
        <f ca="1">IFERROR(INDEX(总课程表0!AH:AH,MATCH($A93,总课程表0!AH:AH,0)-1)&amp;CHAR(10)&amp;INDEX(总课程表0!$A:$A,MATCH($A93,总课程表0!AH:AH,0)-1),"")</f>
        <v/>
      </c>
      <c r="AI93" s="49" t="str">
        <f>IFERROR(INDEX(总课程表0!AI:AI,MATCH($A93,总课程表0!AI:AI,0)-1)&amp;CHAR(10)&amp;INDEX(总课程表0!$A:$A,MATCH($A93,总课程表0!AI:AI,0)-1),"")</f>
        <v/>
      </c>
      <c r="AJ93" s="49" t="str">
        <f>IFERROR(INDEX(总课程表0!AJ:AJ,MATCH($A93,总课程表0!AJ:AJ,0)-1)&amp;CHAR(10)&amp;INDEX(总课程表0!$A:$A,MATCH($A93,总课程表0!AJ:AJ,0)-1),"")</f>
        <v/>
      </c>
      <c r="AK93" s="50" t="str">
        <f>IFERROR(INDEX(总课程表0!AK:AK,MATCH($A93,总课程表0!AK:AK,0)-1)&amp;CHAR(10)&amp;INDEX(总课程表0!$A:$A,MATCH($A93,总课程表0!AK:AK,0)-1),"")</f>
        <v>物理
八6</v>
      </c>
      <c r="AL93" s="51" t="str">
        <f>IFERROR(INDEX(总课程表0!AL:AL,MATCH($A93,总课程表0!AL:AL,0)-1)&amp;CHAR(10)&amp;INDEX(总课程表0!$A:$A,MATCH($A93,总课程表0!AL:AL,0)-1),"")</f>
        <v/>
      </c>
      <c r="AM93" s="49" t="str">
        <f>IFERROR(INDEX(总课程表0!AM:AM,MATCH($A93,总课程表0!AM:AM,0)-1)&amp;CHAR(10)&amp;INDEX(总课程表0!$A:$A,MATCH($A93,总课程表0!AM:AM,0)-1),"")</f>
        <v>物理
八2</v>
      </c>
      <c r="AN93" s="49" t="str">
        <f>IFERROR(INDEX(总课程表0!AN:AN,MATCH($A93,总课程表0!AN:AN,0)-1)&amp;CHAR(10)&amp;INDEX(总课程表0!$A:$A,MATCH($A93,总课程表0!AN:AN,0)-1),"")</f>
        <v/>
      </c>
      <c r="AO93" s="54" t="str">
        <f>IFERROR(INDEX(总课程表0!AO:AO,MATCH($A93,总课程表0!AO:AO,0)-1)&amp;CHAR(10)&amp;INDEX(总课程表0!$A:$A,MATCH($A93,总课程表0!AO:AO,0)-1),"")</f>
        <v/>
      </c>
      <c r="AR93" s="56"/>
      <c r="AS93" s="56"/>
      <c r="AT93" s="56"/>
      <c r="AU93" s="56"/>
      <c r="AV93" s="56"/>
    </row>
    <row r="94" spans="1:48" ht="22.6" customHeight="1" x14ac:dyDescent="0.15">
      <c r="A94" s="20" t="str">
        <f>教师安排!AI92</f>
        <v>张嘉诚</v>
      </c>
      <c r="B94" s="48" t="str">
        <f ca="1">IFERROR(INDEX(总课程表0!B:B,MATCH($A94,总课程表0!B:B,0)-1)&amp;CHAR(10)&amp;INDEX(总课程表0!$A:$A,MATCH($A94,总课程表0!B:B,0)-1),"")</f>
        <v/>
      </c>
      <c r="C94" s="49" t="str">
        <f>IFERROR(INDEX(总课程表0!C:C,MATCH($A94,总课程表0!C:C,0)-1)&amp;CHAR(10)&amp;INDEX(总课程表0!$A:$A,MATCH($A94,总课程表0!C:C,0)-1),"")</f>
        <v/>
      </c>
      <c r="D94" s="49" t="str">
        <f>IFERROR(INDEX(总课程表0!D:D,MATCH($A94,总课程表0!D:D,0)-1)&amp;CHAR(10)&amp;INDEX(总课程表0!$A:$A,MATCH($A94,总课程表0!D:D,0)-1),"")</f>
        <v/>
      </c>
      <c r="E94" s="50" t="str">
        <f>IFERROR(INDEX(总课程表0!E:E,MATCH($A94,总课程表0!E:E,0)-1)&amp;CHAR(10)&amp;INDEX(总课程表0!$A:$A,MATCH($A94,总课程表0!E:E,0)-1),"")</f>
        <v>政治
七5</v>
      </c>
      <c r="F94" s="51" t="str">
        <f>IFERROR(INDEX(总课程表0!F:F,MATCH($A94,总课程表0!F:F,0)-1)&amp;CHAR(10)&amp;INDEX(总课程表0!$A:$A,MATCH($A94,总课程表0!F:F,0)-1),"")</f>
        <v/>
      </c>
      <c r="G94" s="49" t="str">
        <f>IFERROR(INDEX(总课程表0!G:G,MATCH($A94,总课程表0!G:G,0)-1)&amp;CHAR(10)&amp;INDEX(总课程表0!$A:$A,MATCH($A94,总课程表0!G:G,0)-1),"")</f>
        <v>政治
七3</v>
      </c>
      <c r="H94" s="49" t="str">
        <f>IFERROR(INDEX(总课程表0!H:H,MATCH($A94,总课程表0!H:H,0)-1)&amp;CHAR(10)&amp;INDEX(总课程表0!$A:$A,MATCH($A94,总课程表0!H:H,0)-1),"")</f>
        <v/>
      </c>
      <c r="I94" s="54" t="str">
        <f>IFERROR(INDEX(总课程表0!I:I,MATCH($A94,总课程表0!I:I,0)-1)&amp;CHAR(10)&amp;INDEX(总课程表0!$A:$A,MATCH($A94,总课程表0!I:I,0)-1),"")</f>
        <v>民族
七2</v>
      </c>
      <c r="J94" s="51" t="str">
        <f ca="1">IFERROR(INDEX(总课程表0!J:J,MATCH($A94,总课程表0!J:J,0)-1)&amp;CHAR(10)&amp;INDEX(总课程表0!$A:$A,MATCH($A94,总课程表0!J:J,0)-1),"")</f>
        <v/>
      </c>
      <c r="K94" s="49" t="str">
        <f>IFERROR(INDEX(总课程表0!K:K,MATCH($A94,总课程表0!K:K,0)-1)&amp;CHAR(10)&amp;INDEX(总课程表0!$A:$A,MATCH($A94,总课程表0!K:K,0)-1),"")</f>
        <v/>
      </c>
      <c r="L94" s="49" t="str">
        <f>IFERROR(INDEX(总课程表0!L:L,MATCH($A94,总课程表0!L:L,0)-1)&amp;CHAR(10)&amp;INDEX(总课程表0!$A:$A,MATCH($A94,总课程表0!L:L,0)-1),"")</f>
        <v>政治
七4</v>
      </c>
      <c r="M94" s="50" t="str">
        <f>IFERROR(INDEX(总课程表0!M:M,MATCH($A94,总课程表0!M:M,0)-1)&amp;CHAR(10)&amp;INDEX(总课程表0!$A:$A,MATCH($A94,总课程表0!M:M,0)-1),"")</f>
        <v>政治
七2</v>
      </c>
      <c r="N94" s="51" t="str">
        <f>IFERROR(INDEX(总课程表0!N:N,MATCH($A94,总课程表0!N:N,0)-1)&amp;CHAR(10)&amp;INDEX(总课程表0!$A:$A,MATCH($A94,总课程表0!N:N,0)-1),"")</f>
        <v>政治
七1</v>
      </c>
      <c r="O94" s="49" t="str">
        <f>IFERROR(INDEX(总课程表0!O:O,MATCH($A94,总课程表0!O:O,0)-1)&amp;CHAR(10)&amp;INDEX(总课程表0!$A:$A,MATCH($A94,总课程表0!O:O,0)-1),"")</f>
        <v/>
      </c>
      <c r="P94" s="49" t="str">
        <f>IFERROR(INDEX(总课程表0!P:P,MATCH($A94,总课程表0!P:P,0)-1)&amp;CHAR(10)&amp;INDEX(总课程表0!$A:$A,MATCH($A94,总课程表0!P:P,0)-1),"")</f>
        <v/>
      </c>
      <c r="Q94" s="54" t="str">
        <f>IFERROR(INDEX(总课程表0!Q:Q,MATCH($A94,总课程表0!Q:Q,0)-1)&amp;CHAR(10)&amp;INDEX(总课程表0!$A:$A,MATCH($A94,总课程表0!Q:Q,0)-1),"")</f>
        <v/>
      </c>
      <c r="R94" s="51" t="str">
        <f ca="1">IFERROR(INDEX(总课程表0!R:R,MATCH($A94,总课程表0!R:R,0)-1)&amp;CHAR(10)&amp;INDEX(总课程表0!$A:$A,MATCH($A94,总课程表0!R:R,0)-1),"")</f>
        <v/>
      </c>
      <c r="S94" s="49" t="str">
        <f>IFERROR(INDEX(总课程表0!S:S,MATCH($A94,总课程表0!S:S,0)-1)&amp;CHAR(10)&amp;INDEX(总课程表0!$A:$A,MATCH($A94,总课程表0!S:S,0)-1),"")</f>
        <v/>
      </c>
      <c r="T94" s="49" t="str">
        <f>IFERROR(INDEX(总课程表0!T:T,MATCH($A94,总课程表0!T:T,0)-1)&amp;CHAR(10)&amp;INDEX(总课程表0!$A:$A,MATCH($A94,总课程表0!T:T,0)-1),"")</f>
        <v/>
      </c>
      <c r="U94" s="50" t="str">
        <f>IFERROR(INDEX(总课程表0!U:U,MATCH($A94,总课程表0!U:U,0)-1)&amp;CHAR(10)&amp;INDEX(总课程表0!$A:$A,MATCH($A94,总课程表0!U:U,0)-1),"")</f>
        <v/>
      </c>
      <c r="V94" s="51" t="str">
        <f>IFERROR(INDEX(总课程表0!V:V,MATCH($A94,总课程表0!V:V,0)-1)&amp;CHAR(10)&amp;INDEX(总课程表0!$A:$A,MATCH($A94,总课程表0!V:V,0)-1),"")</f>
        <v/>
      </c>
      <c r="W94" s="49" t="str">
        <f>IFERROR(INDEX(总课程表0!W:W,MATCH($A94,总课程表0!W:W,0)-1)&amp;CHAR(10)&amp;INDEX(总课程表0!$A:$A,MATCH($A94,总课程表0!W:W,0)-1),"")</f>
        <v>班会
七9</v>
      </c>
      <c r="X94" s="49" t="str">
        <f t="array" ref="X94">IFERROR(IF(OR(A94=走班课),"选修",INDEX(总课程表0!X:X,MATCH($A94,总课程表0!X:X,0)-1)&amp;CHAR(10)&amp;INDEX(总课程表0!$A:$A,MATCH($A94,总课程表0!X:X,0)-1)),"")</f>
        <v>选修</v>
      </c>
      <c r="Y94" s="54" t="str">
        <f>IFERROR(INDEX(总课程表0!Y:Y,MATCH($A94,总课程表0!Y:Y,0)-1)&amp;CHAR(10)&amp;INDEX(总课程表0!$A:$A,MATCH($A94,总课程表0!Y:Y,0)-1),"")</f>
        <v/>
      </c>
      <c r="Z94" s="51" t="str">
        <f ca="1">IFERROR(INDEX(总课程表0!Z:Z,MATCH($A94,总课程表0!Z:Z,0)-1)&amp;CHAR(10)&amp;INDEX(总课程表0!$A:$A,MATCH($A94,总课程表0!Z:Z,0)-1),"")</f>
        <v/>
      </c>
      <c r="AA94" s="49" t="str">
        <f>IFERROR(INDEX(总课程表0!AA:AA,MATCH($A94,总课程表0!AA:AA,0)-1)&amp;CHAR(10)&amp;INDEX(总课程表0!$A:$A,MATCH($A94,总课程表0!AA:AA,0)-1),"")</f>
        <v>政治
七3</v>
      </c>
      <c r="AB94" s="49" t="str">
        <f>IFERROR(INDEX(总课程表0!AB:AB,MATCH($A94,总课程表0!AB:AB,0)-1)&amp;CHAR(10)&amp;INDEX(总课程表0!$A:$A,MATCH($A94,总课程表0!AB:AB,0)-1),"")</f>
        <v>政治
七9</v>
      </c>
      <c r="AC94" s="50" t="str">
        <f>IFERROR(INDEX(总课程表0!AC:AC,MATCH($A94,总课程表0!AC:AC,0)-1)&amp;CHAR(10)&amp;INDEX(总课程表0!$A:$A,MATCH($A94,总课程表0!AC:AC,0)-1),"")</f>
        <v/>
      </c>
      <c r="AD94" s="51" t="str">
        <f>IFERROR(INDEX(总课程表0!AD:AD,MATCH($A94,总课程表0!AD:AD,0)-1)&amp;CHAR(10)&amp;INDEX(总课程表0!$A:$A,MATCH($A94,总课程表0!AD:AD,0)-1),"")</f>
        <v>政治
七5</v>
      </c>
      <c r="AE94" s="49" t="str">
        <f>IFERROR(INDEX(总课程表0!AE:AE,MATCH($A94,总课程表0!AE:AE,0)-1)&amp;CHAR(10)&amp;INDEX(总课程表0!$A:$A,MATCH($A94,总课程表0!AE:AE,0)-1),"")</f>
        <v>政治
七4</v>
      </c>
      <c r="AF94" s="49" t="str">
        <f>IFERROR(INDEX(总课程表0!AF:AF,MATCH($A94,总课程表0!AF:AF,0)-1)&amp;CHAR(10)&amp;INDEX(总课程表0!$A:$A,MATCH($A94,总课程表0!AF:AF,0)-1),"")</f>
        <v/>
      </c>
      <c r="AG94" s="54" t="str">
        <f>IFERROR(INDEX(总课程表0!AG:AG,MATCH($A94,总课程表0!AG:AG,0)-1)&amp;CHAR(10)&amp;INDEX(总课程表0!$A:$A,MATCH($A94,总课程表0!AG:AG,0)-1),"")</f>
        <v>民族
七9</v>
      </c>
      <c r="AH94" s="51" t="str">
        <f ca="1">IFERROR(INDEX(总课程表0!AH:AH,MATCH($A94,总课程表0!AH:AH,0)-1)&amp;CHAR(10)&amp;INDEX(总课程表0!$A:$A,MATCH($A94,总课程表0!AH:AH,0)-1),"")</f>
        <v/>
      </c>
      <c r="AI94" s="49" t="str">
        <f>IFERROR(INDEX(总课程表0!AI:AI,MATCH($A94,总课程表0!AI:AI,0)-1)&amp;CHAR(10)&amp;INDEX(总课程表0!$A:$A,MATCH($A94,总课程表0!AI:AI,0)-1),"")</f>
        <v/>
      </c>
      <c r="AJ94" s="49" t="str">
        <f>IFERROR(INDEX(总课程表0!AJ:AJ,MATCH($A94,总课程表0!AJ:AJ,0)-1)&amp;CHAR(10)&amp;INDEX(总课程表0!$A:$A,MATCH($A94,总课程表0!AJ:AJ,0)-1),"")</f>
        <v/>
      </c>
      <c r="AK94" s="50" t="str">
        <f>IFERROR(INDEX(总课程表0!AK:AK,MATCH($A94,总课程表0!AK:AK,0)-1)&amp;CHAR(10)&amp;INDEX(总课程表0!$A:$A,MATCH($A94,总课程表0!AK:AK,0)-1),"")</f>
        <v>政治
七1</v>
      </c>
      <c r="AL94" s="51" t="str">
        <f>IFERROR(INDEX(总课程表0!AL:AL,MATCH($A94,总课程表0!AL:AL,0)-1)&amp;CHAR(10)&amp;INDEX(总课程表0!$A:$A,MATCH($A94,总课程表0!AL:AL,0)-1),"")</f>
        <v>政治
七2</v>
      </c>
      <c r="AM94" s="49" t="str">
        <f>IFERROR(INDEX(总课程表0!AM:AM,MATCH($A94,总课程表0!AM:AM,0)-1)&amp;CHAR(10)&amp;INDEX(总课程表0!$A:$A,MATCH($A94,总课程表0!AM:AM,0)-1),"")</f>
        <v>政治
七9</v>
      </c>
      <c r="AN94" s="49" t="str">
        <f>IFERROR(INDEX(总课程表0!AN:AN,MATCH($A94,总课程表0!AN:AN,0)-1)&amp;CHAR(10)&amp;INDEX(总课程表0!$A:$A,MATCH($A94,总课程表0!AN:AN,0)-1),"")</f>
        <v/>
      </c>
      <c r="AO94" s="54" t="str">
        <f>IFERROR(INDEX(总课程表0!AO:AO,MATCH($A94,总课程表0!AO:AO,0)-1)&amp;CHAR(10)&amp;INDEX(总课程表0!$A:$A,MATCH($A94,总课程表0!AO:AO,0)-1),"")</f>
        <v/>
      </c>
      <c r="AR94" s="56"/>
      <c r="AS94" s="56"/>
      <c r="AT94" s="56"/>
      <c r="AU94" s="56"/>
      <c r="AV94" s="56"/>
    </row>
    <row r="95" spans="1:48" ht="22.6" customHeight="1" x14ac:dyDescent="0.15">
      <c r="A95" s="20" t="str">
        <f>教师安排!AI93</f>
        <v>张茂山</v>
      </c>
      <c r="B95" s="48" t="str">
        <f ca="1">IFERROR(INDEX(总课程表0!B:B,MATCH($A95,总课程表0!B:B,0)-1)&amp;CHAR(10)&amp;INDEX(总课程表0!$A:$A,MATCH($A95,总课程表0!B:B,0)-1),"")</f>
        <v>综实2
九9</v>
      </c>
      <c r="C95" s="49" t="str">
        <f>IFERROR(INDEX(总课程表0!C:C,MATCH($A95,总课程表0!C:C,0)-1)&amp;CHAR(10)&amp;INDEX(总课程表0!$A:$A,MATCH($A95,总课程表0!C:C,0)-1),"")</f>
        <v/>
      </c>
      <c r="D95" s="49" t="str">
        <f>IFERROR(INDEX(总课程表0!D:D,MATCH($A95,总课程表0!D:D,0)-1)&amp;CHAR(10)&amp;INDEX(总课程表0!$A:$A,MATCH($A95,总课程表0!D:D,0)-1),"")</f>
        <v/>
      </c>
      <c r="E95" s="50" t="str">
        <f>IFERROR(INDEX(总课程表0!E:E,MATCH($A95,总课程表0!E:E,0)-1)&amp;CHAR(10)&amp;INDEX(总课程表0!$A:$A,MATCH($A95,总课程表0!E:E,0)-1),"")</f>
        <v>化学
九10</v>
      </c>
      <c r="F95" s="51" t="str">
        <f>IFERROR(INDEX(总课程表0!F:F,MATCH($A95,总课程表0!F:F,0)-1)&amp;CHAR(10)&amp;INDEX(总课程表0!$A:$A,MATCH($A95,总课程表0!F:F,0)-1),"")</f>
        <v/>
      </c>
      <c r="G95" s="49" t="str">
        <f>IFERROR(INDEX(总课程表0!G:G,MATCH($A95,总课程表0!G:G,0)-1)&amp;CHAR(10)&amp;INDEX(总课程表0!$A:$A,MATCH($A95,总课程表0!G:G,0)-1),"")</f>
        <v/>
      </c>
      <c r="H95" s="49" t="str">
        <f>IFERROR(INDEX(总课程表0!H:H,MATCH($A95,总课程表0!H:H,0)-1)&amp;CHAR(10)&amp;INDEX(总课程表0!$A:$A,MATCH($A95,总课程表0!H:H,0)-1),"")</f>
        <v/>
      </c>
      <c r="I95" s="54" t="str">
        <f>IFERROR(INDEX(总课程表0!I:I,MATCH($A95,总课程表0!I:I,0)-1)&amp;CHAR(10)&amp;INDEX(总课程表0!$A:$A,MATCH($A95,总课程表0!I:I,0)-1),"")</f>
        <v/>
      </c>
      <c r="J95" s="51" t="str">
        <f ca="1">IFERROR(INDEX(总课程表0!J:J,MATCH($A95,总课程表0!J:J,0)-1)&amp;CHAR(10)&amp;INDEX(总课程表0!$A:$A,MATCH($A95,总课程表0!J:J,0)-1),"")</f>
        <v>化学
九10</v>
      </c>
      <c r="K95" s="49" t="str">
        <f>IFERROR(INDEX(总课程表0!K:K,MATCH($A95,总课程表0!K:K,0)-1)&amp;CHAR(10)&amp;INDEX(总课程表0!$A:$A,MATCH($A95,总课程表0!K:K,0)-1),"")</f>
        <v>化学
九9</v>
      </c>
      <c r="L95" s="49" t="str">
        <f>IFERROR(INDEX(总课程表0!L:L,MATCH($A95,总课程表0!L:L,0)-1)&amp;CHAR(10)&amp;INDEX(总课程表0!$A:$A,MATCH($A95,总课程表0!L:L,0)-1),"")</f>
        <v/>
      </c>
      <c r="M95" s="50" t="str">
        <f>IFERROR(INDEX(总课程表0!M:M,MATCH($A95,总课程表0!M:M,0)-1)&amp;CHAR(10)&amp;INDEX(总课程表0!$A:$A,MATCH($A95,总课程表0!M:M,0)-1),"")</f>
        <v/>
      </c>
      <c r="N95" s="51" t="str">
        <f>IFERROR(INDEX(总课程表0!N:N,MATCH($A95,总课程表0!N:N,0)-1)&amp;CHAR(10)&amp;INDEX(总课程表0!$A:$A,MATCH($A95,总课程表0!N:N,0)-1),"")</f>
        <v/>
      </c>
      <c r="O95" s="49" t="str">
        <f>IFERROR(INDEX(总课程表0!O:O,MATCH($A95,总课程表0!O:O,0)-1)&amp;CHAR(10)&amp;INDEX(总课程表0!$A:$A,MATCH($A95,总课程表0!O:O,0)-1),"")</f>
        <v/>
      </c>
      <c r="P95" s="49" t="str">
        <f>IFERROR(INDEX(总课程表0!P:P,MATCH($A95,总课程表0!P:P,0)-1)&amp;CHAR(10)&amp;INDEX(总课程表0!$A:$A,MATCH($A95,总课程表0!P:P,0)-1),"")</f>
        <v/>
      </c>
      <c r="Q95" s="54" t="str">
        <f>IFERROR(INDEX(总课程表0!Q:Q,MATCH($A95,总课程表0!Q:Q,0)-1)&amp;CHAR(10)&amp;INDEX(总课程表0!$A:$A,MATCH($A95,总课程表0!Q:Q,0)-1),"")</f>
        <v>化学
九9</v>
      </c>
      <c r="R95" s="51" t="str">
        <f ca="1">IFERROR(INDEX(总课程表0!R:R,MATCH($A95,总课程表0!R:R,0)-1)&amp;CHAR(10)&amp;INDEX(总课程表0!$A:$A,MATCH($A95,总课程表0!R:R,0)-1),"")</f>
        <v/>
      </c>
      <c r="S95" s="49" t="str">
        <f>IFERROR(INDEX(总课程表0!S:S,MATCH($A95,总课程表0!S:S,0)-1)&amp;CHAR(10)&amp;INDEX(总课程表0!$A:$A,MATCH($A95,总课程表0!S:S,0)-1),"")</f>
        <v/>
      </c>
      <c r="T95" s="49" t="str">
        <f>IFERROR(INDEX(总课程表0!T:T,MATCH($A95,总课程表0!T:T,0)-1)&amp;CHAR(10)&amp;INDEX(总课程表0!$A:$A,MATCH($A95,总课程表0!T:T,0)-1),"")</f>
        <v/>
      </c>
      <c r="U95" s="50" t="str">
        <f>IFERROR(INDEX(总课程表0!U:U,MATCH($A95,总课程表0!U:U,0)-1)&amp;CHAR(10)&amp;INDEX(总课程表0!$A:$A,MATCH($A95,总课程表0!U:U,0)-1),"")</f>
        <v/>
      </c>
      <c r="V95" s="51" t="str">
        <f>IFERROR(INDEX(总课程表0!V:V,MATCH($A95,总课程表0!V:V,0)-1)&amp;CHAR(10)&amp;INDEX(总课程表0!$A:$A,MATCH($A95,总课程表0!V:V,0)-1),"")</f>
        <v>化学
九9</v>
      </c>
      <c r="W95" s="49" t="str">
        <f>IFERROR(INDEX(总课程表0!W:W,MATCH($A95,总课程表0!W:W,0)-1)&amp;CHAR(10)&amp;INDEX(总课程表0!$A:$A,MATCH($A95,总课程表0!W:W,0)-1),"")</f>
        <v/>
      </c>
      <c r="X95" s="49" t="str">
        <f t="array" ref="X95">IFERROR(IF(OR(A95=走班课),"选修",INDEX(总课程表0!X:X,MATCH($A95,总课程表0!X:X,0)-1)&amp;CHAR(10)&amp;INDEX(总课程表0!$A:$A,MATCH($A95,总课程表0!X:X,0)-1)),"")</f>
        <v>综实2
九10</v>
      </c>
      <c r="Y95" s="54" t="str">
        <f>IFERROR(INDEX(总课程表0!Y:Y,MATCH($A95,总课程表0!Y:Y,0)-1)&amp;CHAR(10)&amp;INDEX(总课程表0!$A:$A,MATCH($A95,总课程表0!Y:Y,0)-1),"")</f>
        <v>化学
九10</v>
      </c>
      <c r="Z95" s="51" t="str">
        <f ca="1">IFERROR(INDEX(总课程表0!Z:Z,MATCH($A95,总课程表0!Z:Z,0)-1)&amp;CHAR(10)&amp;INDEX(总课程表0!$A:$A,MATCH($A95,总课程表0!Z:Z,0)-1),"")</f>
        <v/>
      </c>
      <c r="AA95" s="49" t="str">
        <f>IFERROR(INDEX(总课程表0!AA:AA,MATCH($A95,总课程表0!AA:AA,0)-1)&amp;CHAR(10)&amp;INDEX(总课程表0!$A:$A,MATCH($A95,总课程表0!AA:AA,0)-1),"")</f>
        <v/>
      </c>
      <c r="AB95" s="49" t="str">
        <f>IFERROR(INDEX(总课程表0!AB:AB,MATCH($A95,总课程表0!AB:AB,0)-1)&amp;CHAR(10)&amp;INDEX(总课程表0!$A:$A,MATCH($A95,总课程表0!AB:AB,0)-1),"")</f>
        <v/>
      </c>
      <c r="AC95" s="50" t="str">
        <f>IFERROR(INDEX(总课程表0!AC:AC,MATCH($A95,总课程表0!AC:AC,0)-1)&amp;CHAR(10)&amp;INDEX(总课程表0!$A:$A,MATCH($A95,总课程表0!AC:AC,0)-1),"")</f>
        <v/>
      </c>
      <c r="AD95" s="51" t="str">
        <f>IFERROR(INDEX(总课程表0!AD:AD,MATCH($A95,总课程表0!AD:AD,0)-1)&amp;CHAR(10)&amp;INDEX(总课程表0!$A:$A,MATCH($A95,总课程表0!AD:AD,0)-1),"")</f>
        <v>化学
九10</v>
      </c>
      <c r="AE95" s="49" t="str">
        <f>IFERROR(INDEX(总课程表0!AE:AE,MATCH($A95,总课程表0!AE:AE,0)-1)&amp;CHAR(10)&amp;INDEX(总课程表0!$A:$A,MATCH($A95,总课程表0!AE:AE,0)-1),"")</f>
        <v/>
      </c>
      <c r="AF95" s="49" t="str">
        <f>IFERROR(INDEX(总课程表0!AF:AF,MATCH($A95,总课程表0!AF:AF,0)-1)&amp;CHAR(10)&amp;INDEX(总课程表0!$A:$A,MATCH($A95,总课程表0!AF:AF,0)-1),"")</f>
        <v>化学
九9</v>
      </c>
      <c r="AG95" s="54" t="str">
        <f>IFERROR(INDEX(总课程表0!AG:AG,MATCH($A95,总课程表0!AG:AG,0)-1)&amp;CHAR(10)&amp;INDEX(总课程表0!$A:$A,MATCH($A95,总课程表0!AG:AG,0)-1),"")</f>
        <v/>
      </c>
      <c r="AH95" s="51" t="str">
        <f ca="1">IFERROR(INDEX(总课程表0!AH:AH,MATCH($A95,总课程表0!AH:AH,0)-1)&amp;CHAR(10)&amp;INDEX(总课程表0!$A:$A,MATCH($A95,总课程表0!AH:AH,0)-1),"")</f>
        <v/>
      </c>
      <c r="AI95" s="49" t="str">
        <f>IFERROR(INDEX(总课程表0!AI:AI,MATCH($A95,总课程表0!AI:AI,0)-1)&amp;CHAR(10)&amp;INDEX(总课程表0!$A:$A,MATCH($A95,总课程表0!AI:AI,0)-1),"")</f>
        <v>化学
九10</v>
      </c>
      <c r="AJ95" s="49" t="str">
        <f>IFERROR(INDEX(总课程表0!AJ:AJ,MATCH($A95,总课程表0!AJ:AJ,0)-1)&amp;CHAR(10)&amp;INDEX(总课程表0!$A:$A,MATCH($A95,总课程表0!AJ:AJ,0)-1),"")</f>
        <v/>
      </c>
      <c r="AK95" s="50" t="str">
        <f>IFERROR(INDEX(总课程表0!AK:AK,MATCH($A95,总课程表0!AK:AK,0)-1)&amp;CHAR(10)&amp;INDEX(总课程表0!$A:$A,MATCH($A95,总课程表0!AK:AK,0)-1),"")</f>
        <v>化学
九9</v>
      </c>
      <c r="AL95" s="51" t="str">
        <f>IFERROR(INDEX(总课程表0!AL:AL,MATCH($A95,总课程表0!AL:AL,0)-1)&amp;CHAR(10)&amp;INDEX(总课程表0!$A:$A,MATCH($A95,总课程表0!AL:AL,0)-1),"")</f>
        <v/>
      </c>
      <c r="AM95" s="49" t="str">
        <f>IFERROR(INDEX(总课程表0!AM:AM,MATCH($A95,总课程表0!AM:AM,0)-1)&amp;CHAR(10)&amp;INDEX(总课程表0!$A:$A,MATCH($A95,总课程表0!AM:AM,0)-1),"")</f>
        <v/>
      </c>
      <c r="AN95" s="49" t="str">
        <f>IFERROR(INDEX(总课程表0!AN:AN,MATCH($A95,总课程表0!AN:AN,0)-1)&amp;CHAR(10)&amp;INDEX(总课程表0!$A:$A,MATCH($A95,总课程表0!AN:AN,0)-1),"")</f>
        <v/>
      </c>
      <c r="AO95" s="54" t="str">
        <f>IFERROR(INDEX(总课程表0!AO:AO,MATCH($A95,总课程表0!AO:AO,0)-1)&amp;CHAR(10)&amp;INDEX(总课程表0!$A:$A,MATCH($A95,总课程表0!AO:AO,0)-1),"")</f>
        <v/>
      </c>
      <c r="AR95" s="56"/>
      <c r="AS95" s="56"/>
      <c r="AT95" s="56"/>
      <c r="AU95" s="56"/>
      <c r="AV95" s="56"/>
    </row>
    <row r="96" spans="1:48" ht="22.6" customHeight="1" x14ac:dyDescent="0.15">
      <c r="A96" s="20" t="str">
        <f>教师安排!AI94</f>
        <v>张培贤</v>
      </c>
      <c r="B96" s="48" t="str">
        <f ca="1">IFERROR(INDEX(总课程表0!B:B,MATCH($A96,总课程表0!B:B,0)-1)&amp;CHAR(10)&amp;INDEX(总课程表0!$A:$A,MATCH($A96,总课程表0!B:B,0)-1),"")</f>
        <v/>
      </c>
      <c r="C96" s="49" t="str">
        <f>IFERROR(INDEX(总课程表0!C:C,MATCH($A96,总课程表0!C:C,0)-1)&amp;CHAR(10)&amp;INDEX(总课程表0!$A:$A,MATCH($A96,总课程表0!C:C,0)-1),"")</f>
        <v/>
      </c>
      <c r="D96" s="49" t="str">
        <f>IFERROR(INDEX(总课程表0!D:D,MATCH($A96,总课程表0!D:D,0)-1)&amp;CHAR(10)&amp;INDEX(总课程表0!$A:$A,MATCH($A96,总课程表0!D:D,0)-1),"")</f>
        <v/>
      </c>
      <c r="E96" s="50" t="str">
        <f>IFERROR(INDEX(总课程表0!E:E,MATCH($A96,总课程表0!E:E,0)-1)&amp;CHAR(10)&amp;INDEX(总课程表0!$A:$A,MATCH($A96,总课程表0!E:E,0)-1),"")</f>
        <v/>
      </c>
      <c r="F96" s="51" t="str">
        <f>IFERROR(INDEX(总课程表0!F:F,MATCH($A96,总课程表0!F:F,0)-1)&amp;CHAR(10)&amp;INDEX(总课程表0!$A:$A,MATCH($A96,总课程表0!F:F,0)-1),"")</f>
        <v/>
      </c>
      <c r="G96" s="49" t="str">
        <f>IFERROR(INDEX(总课程表0!G:G,MATCH($A96,总课程表0!G:G,0)-1)&amp;CHAR(10)&amp;INDEX(总课程表0!$A:$A,MATCH($A96,总课程表0!G:G,0)-1),"")</f>
        <v>生物
七1</v>
      </c>
      <c r="H96" s="49" t="str">
        <f>IFERROR(INDEX(总课程表0!H:H,MATCH($A96,总课程表0!H:H,0)-1)&amp;CHAR(10)&amp;INDEX(总课程表0!$A:$A,MATCH($A96,总课程表0!H:H,0)-1),"")</f>
        <v/>
      </c>
      <c r="I96" s="54" t="str">
        <f>IFERROR(INDEX(总课程表0!I:I,MATCH($A96,总课程表0!I:I,0)-1)&amp;CHAR(10)&amp;INDEX(总课程表0!$A:$A,MATCH($A96,总课程表0!I:I,0)-1),"")</f>
        <v/>
      </c>
      <c r="J96" s="51" t="str">
        <f ca="1">IFERROR(INDEX(总课程表0!J:J,MATCH($A96,总课程表0!J:J,0)-1)&amp;CHAR(10)&amp;INDEX(总课程表0!$A:$A,MATCH($A96,总课程表0!J:J,0)-1),"")</f>
        <v/>
      </c>
      <c r="K96" s="49" t="str">
        <f>IFERROR(INDEX(总课程表0!K:K,MATCH($A96,总课程表0!K:K,0)-1)&amp;CHAR(10)&amp;INDEX(总课程表0!$A:$A,MATCH($A96,总课程表0!K:K,0)-1),"")</f>
        <v/>
      </c>
      <c r="L96" s="49" t="str">
        <f>IFERROR(INDEX(总课程表0!L:L,MATCH($A96,总课程表0!L:L,0)-1)&amp;CHAR(10)&amp;INDEX(总课程表0!$A:$A,MATCH($A96,总课程表0!L:L,0)-1),"")</f>
        <v>生物
七1</v>
      </c>
      <c r="M96" s="50" t="str">
        <f>IFERROR(INDEX(总课程表0!M:M,MATCH($A96,总课程表0!M:M,0)-1)&amp;CHAR(10)&amp;INDEX(总课程表0!$A:$A,MATCH($A96,总课程表0!M:M,0)-1),"")</f>
        <v/>
      </c>
      <c r="N96" s="51" t="str">
        <f>IFERROR(INDEX(总课程表0!N:N,MATCH($A96,总课程表0!N:N,0)-1)&amp;CHAR(10)&amp;INDEX(总课程表0!$A:$A,MATCH($A96,总课程表0!N:N,0)-1),"")</f>
        <v/>
      </c>
      <c r="O96" s="49" t="str">
        <f>IFERROR(INDEX(总课程表0!O:O,MATCH($A96,总课程表0!O:O,0)-1)&amp;CHAR(10)&amp;INDEX(总课程表0!$A:$A,MATCH($A96,总课程表0!O:O,0)-1),"")</f>
        <v/>
      </c>
      <c r="P96" s="49" t="str">
        <f>IFERROR(INDEX(总课程表0!P:P,MATCH($A96,总课程表0!P:P,0)-1)&amp;CHAR(10)&amp;INDEX(总课程表0!$A:$A,MATCH($A96,总课程表0!P:P,0)-1),"")</f>
        <v/>
      </c>
      <c r="Q96" s="54" t="str">
        <f>IFERROR(INDEX(总课程表0!Q:Q,MATCH($A96,总课程表0!Q:Q,0)-1)&amp;CHAR(10)&amp;INDEX(总课程表0!$A:$A,MATCH($A96,总课程表0!Q:Q,0)-1),"")</f>
        <v/>
      </c>
      <c r="R96" s="51" t="str">
        <f ca="1">IFERROR(INDEX(总课程表0!R:R,MATCH($A96,总课程表0!R:R,0)-1)&amp;CHAR(10)&amp;INDEX(总课程表0!$A:$A,MATCH($A96,总课程表0!R:R,0)-1),"")</f>
        <v/>
      </c>
      <c r="S96" s="49" t="str">
        <f>IFERROR(INDEX(总课程表0!S:S,MATCH($A96,总课程表0!S:S,0)-1)&amp;CHAR(10)&amp;INDEX(总课程表0!$A:$A,MATCH($A96,总课程表0!S:S,0)-1),"")</f>
        <v/>
      </c>
      <c r="T96" s="49" t="str">
        <f>IFERROR(INDEX(总课程表0!T:T,MATCH($A96,总课程表0!T:T,0)-1)&amp;CHAR(10)&amp;INDEX(总课程表0!$A:$A,MATCH($A96,总课程表0!T:T,0)-1),"")</f>
        <v/>
      </c>
      <c r="U96" s="50" t="str">
        <f>IFERROR(INDEX(总课程表0!U:U,MATCH($A96,总课程表0!U:U,0)-1)&amp;CHAR(10)&amp;INDEX(总课程表0!$A:$A,MATCH($A96,总课程表0!U:U,0)-1),"")</f>
        <v/>
      </c>
      <c r="V96" s="51" t="str">
        <f>IFERROR(INDEX(总课程表0!V:V,MATCH($A96,总课程表0!V:V,0)-1)&amp;CHAR(10)&amp;INDEX(总课程表0!$A:$A,MATCH($A96,总课程表0!V:V,0)-1),"")</f>
        <v/>
      </c>
      <c r="W96" s="49" t="str">
        <f>IFERROR(INDEX(总课程表0!W:W,MATCH($A96,总课程表0!W:W,0)-1)&amp;CHAR(10)&amp;INDEX(总课程表0!$A:$A,MATCH($A96,总课程表0!W:W,0)-1),"")</f>
        <v/>
      </c>
      <c r="X96" s="49" t="str">
        <f t="array" ref="X96">IFERROR(IF(OR(A96=走班课),"选修",INDEX(总课程表0!X:X,MATCH($A96,总课程表0!X:X,0)-1)&amp;CHAR(10)&amp;INDEX(总课程表0!$A:$A,MATCH($A96,总课程表0!X:X,0)-1)),"")</f>
        <v/>
      </c>
      <c r="Y96" s="54" t="str">
        <f>IFERROR(INDEX(总课程表0!Y:Y,MATCH($A96,总课程表0!Y:Y,0)-1)&amp;CHAR(10)&amp;INDEX(总课程表0!$A:$A,MATCH($A96,总课程表0!Y:Y,0)-1),"")</f>
        <v/>
      </c>
      <c r="Z96" s="51" t="str">
        <f ca="1">IFERROR(INDEX(总课程表0!Z:Z,MATCH($A96,总课程表0!Z:Z,0)-1)&amp;CHAR(10)&amp;INDEX(总课程表0!$A:$A,MATCH($A96,总课程表0!Z:Z,0)-1),"")</f>
        <v/>
      </c>
      <c r="AA96" s="49" t="str">
        <f>IFERROR(INDEX(总课程表0!AA:AA,MATCH($A96,总课程表0!AA:AA,0)-1)&amp;CHAR(10)&amp;INDEX(总课程表0!$A:$A,MATCH($A96,总课程表0!AA:AA,0)-1),"")</f>
        <v/>
      </c>
      <c r="AB96" s="49" t="str">
        <f>IFERROR(INDEX(总课程表0!AB:AB,MATCH($A96,总课程表0!AB:AB,0)-1)&amp;CHAR(10)&amp;INDEX(总课程表0!$A:$A,MATCH($A96,总课程表0!AB:AB,0)-1),"")</f>
        <v/>
      </c>
      <c r="AC96" s="50" t="str">
        <f>IFERROR(INDEX(总课程表0!AC:AC,MATCH($A96,总课程表0!AC:AC,0)-1)&amp;CHAR(10)&amp;INDEX(总课程表0!$A:$A,MATCH($A96,总课程表0!AC:AC,0)-1),"")</f>
        <v/>
      </c>
      <c r="AD96" s="51" t="str">
        <f>IFERROR(INDEX(总课程表0!AD:AD,MATCH($A96,总课程表0!AD:AD,0)-1)&amp;CHAR(10)&amp;INDEX(总课程表0!$A:$A,MATCH($A96,总课程表0!AD:AD,0)-1),"")</f>
        <v/>
      </c>
      <c r="AE96" s="49" t="str">
        <f>IFERROR(INDEX(总课程表0!AE:AE,MATCH($A96,总课程表0!AE:AE,0)-1)&amp;CHAR(10)&amp;INDEX(总课程表0!$A:$A,MATCH($A96,总课程表0!AE:AE,0)-1),"")</f>
        <v/>
      </c>
      <c r="AF96" s="49" t="str">
        <f>IFERROR(INDEX(总课程表0!AF:AF,MATCH($A96,总课程表0!AF:AF,0)-1)&amp;CHAR(10)&amp;INDEX(总课程表0!$A:$A,MATCH($A96,总课程表0!AF:AF,0)-1),"")</f>
        <v/>
      </c>
      <c r="AG96" s="54" t="str">
        <f>IFERROR(INDEX(总课程表0!AG:AG,MATCH($A96,总课程表0!AG:AG,0)-1)&amp;CHAR(10)&amp;INDEX(总课程表0!$A:$A,MATCH($A96,总课程表0!AG:AG,0)-1),"")</f>
        <v/>
      </c>
      <c r="AH96" s="51" t="str">
        <f ca="1">IFERROR(INDEX(总课程表0!AH:AH,MATCH($A96,总课程表0!AH:AH,0)-1)&amp;CHAR(10)&amp;INDEX(总课程表0!$A:$A,MATCH($A96,总课程表0!AH:AH,0)-1),"")</f>
        <v/>
      </c>
      <c r="AI96" s="49" t="str">
        <f>IFERROR(INDEX(总课程表0!AI:AI,MATCH($A96,总课程表0!AI:AI,0)-1)&amp;CHAR(10)&amp;INDEX(总课程表0!$A:$A,MATCH($A96,总课程表0!AI:AI,0)-1),"")</f>
        <v/>
      </c>
      <c r="AJ96" s="49" t="str">
        <f>IFERROR(INDEX(总课程表0!AJ:AJ,MATCH($A96,总课程表0!AJ:AJ,0)-1)&amp;CHAR(10)&amp;INDEX(总课程表0!$A:$A,MATCH($A96,总课程表0!AJ:AJ,0)-1),"")</f>
        <v/>
      </c>
      <c r="AK96" s="50" t="str">
        <f>IFERROR(INDEX(总课程表0!AK:AK,MATCH($A96,总课程表0!AK:AK,0)-1)&amp;CHAR(10)&amp;INDEX(总课程表0!$A:$A,MATCH($A96,总课程表0!AK:AK,0)-1),"")</f>
        <v/>
      </c>
      <c r="AL96" s="51" t="str">
        <f>IFERROR(INDEX(总课程表0!AL:AL,MATCH($A96,总课程表0!AL:AL,0)-1)&amp;CHAR(10)&amp;INDEX(总课程表0!$A:$A,MATCH($A96,总课程表0!AL:AL,0)-1),"")</f>
        <v/>
      </c>
      <c r="AM96" s="49" t="str">
        <f>IFERROR(INDEX(总课程表0!AM:AM,MATCH($A96,总课程表0!AM:AM,0)-1)&amp;CHAR(10)&amp;INDEX(总课程表0!$A:$A,MATCH($A96,总课程表0!AM:AM,0)-1),"")</f>
        <v/>
      </c>
      <c r="AN96" s="49" t="str">
        <f>IFERROR(INDEX(总课程表0!AN:AN,MATCH($A96,总课程表0!AN:AN,0)-1)&amp;CHAR(10)&amp;INDEX(总课程表0!$A:$A,MATCH($A96,总课程表0!AN:AN,0)-1),"")</f>
        <v>生物
七1</v>
      </c>
      <c r="AO96" s="54" t="str">
        <f>IFERROR(INDEX(总课程表0!AO:AO,MATCH($A96,总课程表0!AO:AO,0)-1)&amp;CHAR(10)&amp;INDEX(总课程表0!$A:$A,MATCH($A96,总课程表0!AO:AO,0)-1),"")</f>
        <v/>
      </c>
      <c r="AR96" s="56"/>
      <c r="AS96" s="56"/>
      <c r="AT96" s="56"/>
      <c r="AU96" s="56"/>
      <c r="AV96" s="56"/>
    </row>
    <row r="97" spans="1:48" ht="22.6" customHeight="1" x14ac:dyDescent="0.15">
      <c r="A97" s="20" t="str">
        <f>教师安排!AI95</f>
        <v>张秀红</v>
      </c>
      <c r="B97" s="48" t="str">
        <f ca="1">IFERROR(INDEX(总课程表0!B:B,MATCH($A97,总课程表0!B:B,0)-1)&amp;CHAR(10)&amp;INDEX(总课程表0!$A:$A,MATCH($A97,总课程表0!B:B,0)-1),"")</f>
        <v/>
      </c>
      <c r="C97" s="49" t="str">
        <f>IFERROR(INDEX(总课程表0!C:C,MATCH($A97,总课程表0!C:C,0)-1)&amp;CHAR(10)&amp;INDEX(总课程表0!$A:$A,MATCH($A97,总课程表0!C:C,0)-1),"")</f>
        <v/>
      </c>
      <c r="D97" s="49" t="str">
        <f>IFERROR(INDEX(总课程表0!D:D,MATCH($A97,总课程表0!D:D,0)-1)&amp;CHAR(10)&amp;INDEX(总课程表0!$A:$A,MATCH($A97,总课程表0!D:D,0)-1),"")</f>
        <v/>
      </c>
      <c r="E97" s="50" t="str">
        <f>IFERROR(INDEX(总课程表0!E:E,MATCH($A97,总课程表0!E:E,0)-1)&amp;CHAR(10)&amp;INDEX(总课程表0!$A:$A,MATCH($A97,总课程表0!E:E,0)-1),"")</f>
        <v/>
      </c>
      <c r="F97" s="51" t="str">
        <f>IFERROR(INDEX(总课程表0!F:F,MATCH($A97,总课程表0!F:F,0)-1)&amp;CHAR(10)&amp;INDEX(总课程表0!$A:$A,MATCH($A97,总课程表0!F:F,0)-1),"")</f>
        <v>生物
八1</v>
      </c>
      <c r="G97" s="49" t="str">
        <f>IFERROR(INDEX(总课程表0!G:G,MATCH($A97,总课程表0!G:G,0)-1)&amp;CHAR(10)&amp;INDEX(总课程表0!$A:$A,MATCH($A97,总课程表0!G:G,0)-1),"")</f>
        <v/>
      </c>
      <c r="H97" s="49" t="str">
        <f>IFERROR(INDEX(总课程表0!H:H,MATCH($A97,总课程表0!H:H,0)-1)&amp;CHAR(10)&amp;INDEX(总课程表0!$A:$A,MATCH($A97,总课程表0!H:H,0)-1),"")</f>
        <v>生物
八6</v>
      </c>
      <c r="I97" s="54" t="str">
        <f>IFERROR(INDEX(总课程表0!I:I,MATCH($A97,总课程表0!I:I,0)-1)&amp;CHAR(10)&amp;INDEX(总课程表0!$A:$A,MATCH($A97,总课程表0!I:I,0)-1),"")</f>
        <v/>
      </c>
      <c r="J97" s="51" t="str">
        <f ca="1">IFERROR(INDEX(总课程表0!J:J,MATCH($A97,总课程表0!J:J,0)-1)&amp;CHAR(10)&amp;INDEX(总课程表0!$A:$A,MATCH($A97,总课程表0!J:J,0)-1),"")</f>
        <v/>
      </c>
      <c r="K97" s="49" t="str">
        <f>IFERROR(INDEX(总课程表0!K:K,MATCH($A97,总课程表0!K:K,0)-1)&amp;CHAR(10)&amp;INDEX(总课程表0!$A:$A,MATCH($A97,总课程表0!K:K,0)-1),"")</f>
        <v>生物
八2</v>
      </c>
      <c r="L97" s="49" t="str">
        <f>IFERROR(INDEX(总课程表0!L:L,MATCH($A97,总课程表0!L:L,0)-1)&amp;CHAR(10)&amp;INDEX(总课程表0!$A:$A,MATCH($A97,总课程表0!L:L,0)-1),"")</f>
        <v/>
      </c>
      <c r="M97" s="50" t="str">
        <f>IFERROR(INDEX(总课程表0!M:M,MATCH($A97,总课程表0!M:M,0)-1)&amp;CHAR(10)&amp;INDEX(总课程表0!$A:$A,MATCH($A97,总课程表0!M:M,0)-1),"")</f>
        <v>生物
八4</v>
      </c>
      <c r="N97" s="51" t="str">
        <f>IFERROR(INDEX(总课程表0!N:N,MATCH($A97,总课程表0!N:N,0)-1)&amp;CHAR(10)&amp;INDEX(总课程表0!$A:$A,MATCH($A97,总课程表0!N:N,0)-1),"")</f>
        <v/>
      </c>
      <c r="O97" s="49" t="str">
        <f>IFERROR(INDEX(总课程表0!O:O,MATCH($A97,总课程表0!O:O,0)-1)&amp;CHAR(10)&amp;INDEX(总课程表0!$A:$A,MATCH($A97,总课程表0!O:O,0)-1),"")</f>
        <v>生物
八1</v>
      </c>
      <c r="P97" s="49" t="str">
        <f>IFERROR(INDEX(总课程表0!P:P,MATCH($A97,总课程表0!P:P,0)-1)&amp;CHAR(10)&amp;INDEX(总课程表0!$A:$A,MATCH($A97,总课程表0!P:P,0)-1),"")</f>
        <v/>
      </c>
      <c r="Q97" s="54" t="str">
        <f>IFERROR(INDEX(总课程表0!Q:Q,MATCH($A97,总课程表0!Q:Q,0)-1)&amp;CHAR(10)&amp;INDEX(总课程表0!$A:$A,MATCH($A97,总课程表0!Q:Q,0)-1),"")</f>
        <v/>
      </c>
      <c r="R97" s="51" t="str">
        <f ca="1">IFERROR(INDEX(总课程表0!R:R,MATCH($A97,总课程表0!R:R,0)-1)&amp;CHAR(10)&amp;INDEX(总课程表0!$A:$A,MATCH($A97,总课程表0!R:R,0)-1),"")</f>
        <v/>
      </c>
      <c r="S97" s="49" t="str">
        <f>IFERROR(INDEX(总课程表0!S:S,MATCH($A97,总课程表0!S:S,0)-1)&amp;CHAR(10)&amp;INDEX(总课程表0!$A:$A,MATCH($A97,总课程表0!S:S,0)-1),"")</f>
        <v/>
      </c>
      <c r="T97" s="49" t="str">
        <f>IFERROR(INDEX(总课程表0!T:T,MATCH($A97,总课程表0!T:T,0)-1)&amp;CHAR(10)&amp;INDEX(总课程表0!$A:$A,MATCH($A97,总课程表0!T:T,0)-1),"")</f>
        <v>生物
八3</v>
      </c>
      <c r="U97" s="50" t="str">
        <f>IFERROR(INDEX(总课程表0!U:U,MATCH($A97,总课程表0!U:U,0)-1)&amp;CHAR(10)&amp;INDEX(总课程表0!$A:$A,MATCH($A97,总课程表0!U:U,0)-1),"")</f>
        <v/>
      </c>
      <c r="V97" s="51" t="str">
        <f>IFERROR(INDEX(总课程表0!V:V,MATCH($A97,总课程表0!V:V,0)-1)&amp;CHAR(10)&amp;INDEX(总课程表0!$A:$A,MATCH($A97,总课程表0!V:V,0)-1),"")</f>
        <v>生物
八5</v>
      </c>
      <c r="W97" s="49" t="str">
        <f>IFERROR(INDEX(总课程表0!W:W,MATCH($A97,总课程表0!W:W,0)-1)&amp;CHAR(10)&amp;INDEX(总课程表0!$A:$A,MATCH($A97,总课程表0!W:W,0)-1),"")</f>
        <v/>
      </c>
      <c r="X97" s="49" t="str">
        <f t="array" ref="X97">IFERROR(IF(OR(A97=走班课),"选修",INDEX(总课程表0!X:X,MATCH($A97,总课程表0!X:X,0)-1)&amp;CHAR(10)&amp;INDEX(总课程表0!$A:$A,MATCH($A97,总课程表0!X:X,0)-1)),"")</f>
        <v/>
      </c>
      <c r="Y97" s="54" t="str">
        <f>IFERROR(INDEX(总课程表0!Y:Y,MATCH($A97,总课程表0!Y:Y,0)-1)&amp;CHAR(10)&amp;INDEX(总课程表0!$A:$A,MATCH($A97,总课程表0!Y:Y,0)-1),"")</f>
        <v/>
      </c>
      <c r="Z97" s="51" t="str">
        <f ca="1">IFERROR(INDEX(总课程表0!Z:Z,MATCH($A97,总课程表0!Z:Z,0)-1)&amp;CHAR(10)&amp;INDEX(总课程表0!$A:$A,MATCH($A97,总课程表0!Z:Z,0)-1),"")</f>
        <v/>
      </c>
      <c r="AA97" s="49" t="str">
        <f>IFERROR(INDEX(总课程表0!AA:AA,MATCH($A97,总课程表0!AA:AA,0)-1)&amp;CHAR(10)&amp;INDEX(总课程表0!$A:$A,MATCH($A97,总课程表0!AA:AA,0)-1),"")</f>
        <v/>
      </c>
      <c r="AB97" s="49" t="str">
        <f>IFERROR(INDEX(总课程表0!AB:AB,MATCH($A97,总课程表0!AB:AB,0)-1)&amp;CHAR(10)&amp;INDEX(总课程表0!$A:$A,MATCH($A97,总课程表0!AB:AB,0)-1),"")</f>
        <v/>
      </c>
      <c r="AC97" s="50" t="str">
        <f>IFERROR(INDEX(总课程表0!AC:AC,MATCH($A97,总课程表0!AC:AC,0)-1)&amp;CHAR(10)&amp;INDEX(总课程表0!$A:$A,MATCH($A97,总课程表0!AC:AC,0)-1),"")</f>
        <v/>
      </c>
      <c r="AD97" s="51" t="str">
        <f>IFERROR(INDEX(总课程表0!AD:AD,MATCH($A97,总课程表0!AD:AD,0)-1)&amp;CHAR(10)&amp;INDEX(总课程表0!$A:$A,MATCH($A97,总课程表0!AD:AD,0)-1),"")</f>
        <v>生物
八5</v>
      </c>
      <c r="AE97" s="49" t="str">
        <f>IFERROR(INDEX(总课程表0!AE:AE,MATCH($A97,总课程表0!AE:AE,0)-1)&amp;CHAR(10)&amp;INDEX(总课程表0!$A:$A,MATCH($A97,总课程表0!AE:AE,0)-1),"")</f>
        <v>生物
八6</v>
      </c>
      <c r="AF97" s="49" t="str">
        <f>IFERROR(INDEX(总课程表0!AF:AF,MATCH($A97,总课程表0!AF:AF,0)-1)&amp;CHAR(10)&amp;INDEX(总课程表0!$A:$A,MATCH($A97,总课程表0!AF:AF,0)-1),"")</f>
        <v/>
      </c>
      <c r="AG97" s="54" t="str">
        <f>IFERROR(INDEX(总课程表0!AG:AG,MATCH($A97,总课程表0!AG:AG,0)-1)&amp;CHAR(10)&amp;INDEX(总课程表0!$A:$A,MATCH($A97,总课程表0!AG:AG,0)-1),"")</f>
        <v/>
      </c>
      <c r="AH97" s="51" t="str">
        <f ca="1">IFERROR(INDEX(总课程表0!AH:AH,MATCH($A97,总课程表0!AH:AH,0)-1)&amp;CHAR(10)&amp;INDEX(总课程表0!$A:$A,MATCH($A97,总课程表0!AH:AH,0)-1),"")</f>
        <v/>
      </c>
      <c r="AI97" s="49" t="str">
        <f>IFERROR(INDEX(总课程表0!AI:AI,MATCH($A97,总课程表0!AI:AI,0)-1)&amp;CHAR(10)&amp;INDEX(总课程表0!$A:$A,MATCH($A97,总课程表0!AI:AI,0)-1),"")</f>
        <v/>
      </c>
      <c r="AJ97" s="49" t="str">
        <f>IFERROR(INDEX(总课程表0!AJ:AJ,MATCH($A97,总课程表0!AJ:AJ,0)-1)&amp;CHAR(10)&amp;INDEX(总课程表0!$A:$A,MATCH($A97,总课程表0!AJ:AJ,0)-1),"")</f>
        <v>生物
八3</v>
      </c>
      <c r="AK97" s="50" t="str">
        <f>IFERROR(INDEX(总课程表0!AK:AK,MATCH($A97,总课程表0!AK:AK,0)-1)&amp;CHAR(10)&amp;INDEX(总课程表0!$A:$A,MATCH($A97,总课程表0!AK:AK,0)-1),"")</f>
        <v/>
      </c>
      <c r="AL97" s="51" t="str">
        <f>IFERROR(INDEX(总课程表0!AL:AL,MATCH($A97,总课程表0!AL:AL,0)-1)&amp;CHAR(10)&amp;INDEX(总课程表0!$A:$A,MATCH($A97,总课程表0!AL:AL,0)-1),"")</f>
        <v>生物
八2</v>
      </c>
      <c r="AM97" s="49" t="str">
        <f>IFERROR(INDEX(总课程表0!AM:AM,MATCH($A97,总课程表0!AM:AM,0)-1)&amp;CHAR(10)&amp;INDEX(总课程表0!$A:$A,MATCH($A97,总课程表0!AM:AM,0)-1),"")</f>
        <v>生物
八4</v>
      </c>
      <c r="AN97" s="49" t="str">
        <f>IFERROR(INDEX(总课程表0!AN:AN,MATCH($A97,总课程表0!AN:AN,0)-1)&amp;CHAR(10)&amp;INDEX(总课程表0!$A:$A,MATCH($A97,总课程表0!AN:AN,0)-1),"")</f>
        <v/>
      </c>
      <c r="AO97" s="54" t="str">
        <f>IFERROR(INDEX(总课程表0!AO:AO,MATCH($A97,总课程表0!AO:AO,0)-1)&amp;CHAR(10)&amp;INDEX(总课程表0!$A:$A,MATCH($A97,总课程表0!AO:AO,0)-1),"")</f>
        <v/>
      </c>
      <c r="AR97" s="56"/>
      <c r="AS97" s="56"/>
      <c r="AT97" s="56"/>
      <c r="AU97" s="56"/>
      <c r="AV97" s="56"/>
    </row>
    <row r="98" spans="1:48" ht="22.6" customHeight="1" x14ac:dyDescent="0.15">
      <c r="A98" s="20" t="str">
        <f>教师安排!AI96</f>
        <v>张艳</v>
      </c>
      <c r="B98" s="48" t="str">
        <f ca="1">IFERROR(INDEX(总课程表0!B:B,MATCH($A98,总课程表0!B:B,0)-1)&amp;CHAR(10)&amp;INDEX(总课程表0!$A:$A,MATCH($A98,总课程表0!B:B,0)-1),"")</f>
        <v>语文
八1</v>
      </c>
      <c r="C98" s="49" t="str">
        <f>IFERROR(INDEX(总课程表0!C:C,MATCH($A98,总课程表0!C:C,0)-1)&amp;CHAR(10)&amp;INDEX(总课程表0!$A:$A,MATCH($A98,总课程表0!C:C,0)-1),"")</f>
        <v/>
      </c>
      <c r="D98" s="49" t="str">
        <f>IFERROR(INDEX(总课程表0!D:D,MATCH($A98,总课程表0!D:D,0)-1)&amp;CHAR(10)&amp;INDEX(总课程表0!$A:$A,MATCH($A98,总课程表0!D:D,0)-1),"")</f>
        <v/>
      </c>
      <c r="E98" s="50" t="str">
        <f>IFERROR(INDEX(总课程表0!E:E,MATCH($A98,总课程表0!E:E,0)-1)&amp;CHAR(10)&amp;INDEX(总课程表0!$A:$A,MATCH($A98,总课程表0!E:E,0)-1),"")</f>
        <v/>
      </c>
      <c r="F98" s="51" t="str">
        <f>IFERROR(INDEX(总课程表0!F:F,MATCH($A98,总课程表0!F:F,0)-1)&amp;CHAR(10)&amp;INDEX(总课程表0!$A:$A,MATCH($A98,总课程表0!F:F,0)-1),"")</f>
        <v/>
      </c>
      <c r="G98" s="49" t="str">
        <f>IFERROR(INDEX(总课程表0!G:G,MATCH($A98,总课程表0!G:G,0)-1)&amp;CHAR(10)&amp;INDEX(总课程表0!$A:$A,MATCH($A98,总课程表0!G:G,0)-1),"")</f>
        <v>语文
八3</v>
      </c>
      <c r="H98" s="49" t="str">
        <f>IFERROR(INDEX(总课程表0!H:H,MATCH($A98,总课程表0!H:H,0)-1)&amp;CHAR(10)&amp;INDEX(总课程表0!$A:$A,MATCH($A98,总课程表0!H:H,0)-1),"")</f>
        <v/>
      </c>
      <c r="I98" s="54" t="str">
        <f>IFERROR(INDEX(总课程表0!I:I,MATCH($A98,总课程表0!I:I,0)-1)&amp;CHAR(10)&amp;INDEX(总课程表0!$A:$A,MATCH($A98,总课程表0!I:I,0)-1),"")</f>
        <v/>
      </c>
      <c r="J98" s="51" t="str">
        <f ca="1">IFERROR(INDEX(总课程表0!J:J,MATCH($A98,总课程表0!J:J,0)-1)&amp;CHAR(10)&amp;INDEX(总课程表0!$A:$A,MATCH($A98,总课程表0!J:J,0)-1),"")</f>
        <v/>
      </c>
      <c r="K98" s="49" t="str">
        <f>IFERROR(INDEX(总课程表0!K:K,MATCH($A98,总课程表0!K:K,0)-1)&amp;CHAR(10)&amp;INDEX(总课程表0!$A:$A,MATCH($A98,总课程表0!K:K,0)-1),"")</f>
        <v>语文
八1</v>
      </c>
      <c r="L98" s="49" t="str">
        <f>IFERROR(INDEX(总课程表0!L:L,MATCH($A98,总课程表0!L:L,0)-1)&amp;CHAR(10)&amp;INDEX(总课程表0!$A:$A,MATCH($A98,总课程表0!L:L,0)-1),"")</f>
        <v/>
      </c>
      <c r="M98" s="50" t="str">
        <f>IFERROR(INDEX(总课程表0!M:M,MATCH($A98,总课程表0!M:M,0)-1)&amp;CHAR(10)&amp;INDEX(总课程表0!$A:$A,MATCH($A98,总课程表0!M:M,0)-1),"")</f>
        <v>语文
八3</v>
      </c>
      <c r="N98" s="51" t="str">
        <f>IFERROR(INDEX(总课程表0!N:N,MATCH($A98,总课程表0!N:N,0)-1)&amp;CHAR(10)&amp;INDEX(总课程表0!$A:$A,MATCH($A98,总课程表0!N:N,0)-1),"")</f>
        <v/>
      </c>
      <c r="O98" s="49" t="str">
        <f>IFERROR(INDEX(总课程表0!O:O,MATCH($A98,总课程表0!O:O,0)-1)&amp;CHAR(10)&amp;INDEX(总课程表0!$A:$A,MATCH($A98,总课程表0!O:O,0)-1),"")</f>
        <v/>
      </c>
      <c r="P98" s="49" t="str">
        <f>IFERROR(INDEX(总课程表0!P:P,MATCH($A98,总课程表0!P:P,0)-1)&amp;CHAR(10)&amp;INDEX(总课程表0!$A:$A,MATCH($A98,总课程表0!P:P,0)-1),"")</f>
        <v/>
      </c>
      <c r="Q98" s="54" t="str">
        <f>IFERROR(INDEX(总课程表0!Q:Q,MATCH($A98,总课程表0!Q:Q,0)-1)&amp;CHAR(10)&amp;INDEX(总课程表0!$A:$A,MATCH($A98,总课程表0!Q:Q,0)-1),"")</f>
        <v/>
      </c>
      <c r="R98" s="51" t="str">
        <f ca="1">IFERROR(INDEX(总课程表0!R:R,MATCH($A98,总课程表0!R:R,0)-1)&amp;CHAR(10)&amp;INDEX(总课程表0!$A:$A,MATCH($A98,总课程表0!R:R,0)-1),"")</f>
        <v/>
      </c>
      <c r="S98" s="49" t="str">
        <f>IFERROR(INDEX(总课程表0!S:S,MATCH($A98,总课程表0!S:S,0)-1)&amp;CHAR(10)&amp;INDEX(总课程表0!$A:$A,MATCH($A98,总课程表0!S:S,0)-1),"")</f>
        <v>语文
八3</v>
      </c>
      <c r="T98" s="49" t="str">
        <f>IFERROR(INDEX(总课程表0!T:T,MATCH($A98,总课程表0!T:T,0)-1)&amp;CHAR(10)&amp;INDEX(总课程表0!$A:$A,MATCH($A98,总课程表0!T:T,0)-1),"")</f>
        <v/>
      </c>
      <c r="U98" s="50" t="str">
        <f>IFERROR(INDEX(总课程表0!U:U,MATCH($A98,总课程表0!U:U,0)-1)&amp;CHAR(10)&amp;INDEX(总课程表0!$A:$A,MATCH($A98,总课程表0!U:U,0)-1),"")</f>
        <v/>
      </c>
      <c r="V98" s="51" t="str">
        <f>IFERROR(INDEX(总课程表0!V:V,MATCH($A98,总课程表0!V:V,0)-1)&amp;CHAR(10)&amp;INDEX(总课程表0!$A:$A,MATCH($A98,总课程表0!V:V,0)-1),"")</f>
        <v>语文
八1</v>
      </c>
      <c r="W98" s="49" t="str">
        <f>IFERROR(INDEX(总课程表0!W:W,MATCH($A98,总课程表0!W:W,0)-1)&amp;CHAR(10)&amp;INDEX(总课程表0!$A:$A,MATCH($A98,总课程表0!W:W,0)-1),"")</f>
        <v/>
      </c>
      <c r="X98" s="49" t="str">
        <f t="array" ref="X98">IFERROR(IF(OR(A98=走班课),"选修",INDEX(总课程表0!X:X,MATCH($A98,总课程表0!X:X,0)-1)&amp;CHAR(10)&amp;INDEX(总课程表0!$A:$A,MATCH($A98,总课程表0!X:X,0)-1)),"")</f>
        <v/>
      </c>
      <c r="Y98" s="54" t="str">
        <f>IFERROR(INDEX(总课程表0!Y:Y,MATCH($A98,总课程表0!Y:Y,0)-1)&amp;CHAR(10)&amp;INDEX(总课程表0!$A:$A,MATCH($A98,总课程表0!Y:Y,0)-1),"")</f>
        <v/>
      </c>
      <c r="Z98" s="51" t="str">
        <f ca="1">IFERROR(INDEX(总课程表0!Z:Z,MATCH($A98,总课程表0!Z:Z,0)-1)&amp;CHAR(10)&amp;INDEX(总课程表0!$A:$A,MATCH($A98,总课程表0!Z:Z,0)-1),"")</f>
        <v>语文
八3</v>
      </c>
      <c r="AA98" s="49" t="str">
        <f>IFERROR(INDEX(总课程表0!AA:AA,MATCH($A98,总课程表0!AA:AA,0)-1)&amp;CHAR(10)&amp;INDEX(总课程表0!$A:$A,MATCH($A98,总课程表0!AA:AA,0)-1),"")</f>
        <v/>
      </c>
      <c r="AB98" s="49" t="str">
        <f>IFERROR(INDEX(总课程表0!AB:AB,MATCH($A98,总课程表0!AB:AB,0)-1)&amp;CHAR(10)&amp;INDEX(总课程表0!$A:$A,MATCH($A98,总课程表0!AB:AB,0)-1),"")</f>
        <v>语文
八1</v>
      </c>
      <c r="AC98" s="50" t="str">
        <f>IFERROR(INDEX(总课程表0!AC:AC,MATCH($A98,总课程表0!AC:AC,0)-1)&amp;CHAR(10)&amp;INDEX(总课程表0!$A:$A,MATCH($A98,总课程表0!AC:AC,0)-1),"")</f>
        <v/>
      </c>
      <c r="AD98" s="51" t="str">
        <f>IFERROR(INDEX(总课程表0!AD:AD,MATCH($A98,总课程表0!AD:AD,0)-1)&amp;CHAR(10)&amp;INDEX(总课程表0!$A:$A,MATCH($A98,总课程表0!AD:AD,0)-1),"")</f>
        <v/>
      </c>
      <c r="AE98" s="49" t="str">
        <f>IFERROR(INDEX(总课程表0!AE:AE,MATCH($A98,总课程表0!AE:AE,0)-1)&amp;CHAR(10)&amp;INDEX(总课程表0!$A:$A,MATCH($A98,总课程表0!AE:AE,0)-1),"")</f>
        <v/>
      </c>
      <c r="AF98" s="49" t="str">
        <f>IFERROR(INDEX(总课程表0!AF:AF,MATCH($A98,总课程表0!AF:AF,0)-1)&amp;CHAR(10)&amp;INDEX(总课程表0!$A:$A,MATCH($A98,总课程表0!AF:AF,0)-1),"")</f>
        <v/>
      </c>
      <c r="AG98" s="54" t="str">
        <f>IFERROR(INDEX(总课程表0!AG:AG,MATCH($A98,总课程表0!AG:AG,0)-1)&amp;CHAR(10)&amp;INDEX(总课程表0!$A:$A,MATCH($A98,总课程表0!AG:AG,0)-1),"")</f>
        <v/>
      </c>
      <c r="AH98" s="51" t="str">
        <f ca="1">IFERROR(INDEX(总课程表0!AH:AH,MATCH($A98,总课程表0!AH:AH,0)-1)&amp;CHAR(10)&amp;INDEX(总课程表0!$A:$A,MATCH($A98,总课程表0!AH:AH,0)-1),"")</f>
        <v>语文
八3</v>
      </c>
      <c r="AI98" s="49" t="str">
        <f>IFERROR(INDEX(总课程表0!AI:AI,MATCH($A98,总课程表0!AI:AI,0)-1)&amp;CHAR(10)&amp;INDEX(总课程表0!$A:$A,MATCH($A98,总课程表0!AI:AI,0)-1),"")</f>
        <v>语文
八1</v>
      </c>
      <c r="AJ98" s="49" t="str">
        <f>IFERROR(INDEX(总课程表0!AJ:AJ,MATCH($A98,总课程表0!AJ:AJ,0)-1)&amp;CHAR(10)&amp;INDEX(总课程表0!$A:$A,MATCH($A98,总课程表0!AJ:AJ,0)-1),"")</f>
        <v/>
      </c>
      <c r="AK98" s="50" t="str">
        <f>IFERROR(INDEX(总课程表0!AK:AK,MATCH($A98,总课程表0!AK:AK,0)-1)&amp;CHAR(10)&amp;INDEX(总课程表0!$A:$A,MATCH($A98,总课程表0!AK:AK,0)-1),"")</f>
        <v/>
      </c>
      <c r="AL98" s="51" t="str">
        <f>IFERROR(INDEX(总课程表0!AL:AL,MATCH($A98,总课程表0!AL:AL,0)-1)&amp;CHAR(10)&amp;INDEX(总课程表0!$A:$A,MATCH($A98,总课程表0!AL:AL,0)-1),"")</f>
        <v/>
      </c>
      <c r="AM98" s="49" t="str">
        <f>IFERROR(INDEX(总课程表0!AM:AM,MATCH($A98,总课程表0!AM:AM,0)-1)&amp;CHAR(10)&amp;INDEX(总课程表0!$A:$A,MATCH($A98,总课程表0!AM:AM,0)-1),"")</f>
        <v/>
      </c>
      <c r="AN98" s="49" t="str">
        <f>IFERROR(INDEX(总课程表0!AN:AN,MATCH($A98,总课程表0!AN:AN,0)-1)&amp;CHAR(10)&amp;INDEX(总课程表0!$A:$A,MATCH($A98,总课程表0!AN:AN,0)-1),"")</f>
        <v/>
      </c>
      <c r="AO98" s="54" t="str">
        <f>IFERROR(INDEX(总课程表0!AO:AO,MATCH($A98,总课程表0!AO:AO,0)-1)&amp;CHAR(10)&amp;INDEX(总课程表0!$A:$A,MATCH($A98,总课程表0!AO:AO,0)-1),"")</f>
        <v/>
      </c>
      <c r="AR98" s="56"/>
      <c r="AS98" s="56"/>
      <c r="AT98" s="56"/>
      <c r="AU98" s="56"/>
      <c r="AV98" s="56"/>
    </row>
    <row r="99" spans="1:48" ht="22.6" customHeight="1" x14ac:dyDescent="0.15">
      <c r="A99" s="20" t="str">
        <f>教师安排!AI97</f>
        <v>张银全</v>
      </c>
      <c r="B99" s="48" t="str">
        <f ca="1">IFERROR(INDEX(总课程表0!B:B,MATCH($A99,总课程表0!B:B,0)-1)&amp;CHAR(10)&amp;INDEX(总课程表0!$A:$A,MATCH($A99,总课程表0!B:B,0)-1),"")</f>
        <v/>
      </c>
      <c r="C99" s="49" t="str">
        <f>IFERROR(INDEX(总课程表0!C:C,MATCH($A99,总课程表0!C:C,0)-1)&amp;CHAR(10)&amp;INDEX(总课程表0!$A:$A,MATCH($A99,总课程表0!C:C,0)-1),"")</f>
        <v>语文
七5</v>
      </c>
      <c r="D99" s="49" t="str">
        <f>IFERROR(INDEX(总课程表0!D:D,MATCH($A99,总课程表0!D:D,0)-1)&amp;CHAR(10)&amp;INDEX(总课程表0!$A:$A,MATCH($A99,总课程表0!D:D,0)-1),"")</f>
        <v>语文
七9</v>
      </c>
      <c r="E99" s="50" t="str">
        <f>IFERROR(INDEX(总课程表0!E:E,MATCH($A99,总课程表0!E:E,0)-1)&amp;CHAR(10)&amp;INDEX(总课程表0!$A:$A,MATCH($A99,总课程表0!E:E,0)-1),"")</f>
        <v/>
      </c>
      <c r="F99" s="51" t="str">
        <f>IFERROR(INDEX(总课程表0!F:F,MATCH($A99,总课程表0!F:F,0)-1)&amp;CHAR(10)&amp;INDEX(总课程表0!$A:$A,MATCH($A99,总课程表0!F:F,0)-1),"")</f>
        <v/>
      </c>
      <c r="G99" s="49" t="str">
        <f>IFERROR(INDEX(总课程表0!G:G,MATCH($A99,总课程表0!G:G,0)-1)&amp;CHAR(10)&amp;INDEX(总课程表0!$A:$A,MATCH($A99,总课程表0!G:G,0)-1),"")</f>
        <v/>
      </c>
      <c r="H99" s="49" t="str">
        <f>IFERROR(INDEX(总课程表0!H:H,MATCH($A99,总课程表0!H:H,0)-1)&amp;CHAR(10)&amp;INDEX(总课程表0!$A:$A,MATCH($A99,总课程表0!H:H,0)-1),"")</f>
        <v/>
      </c>
      <c r="I99" s="54" t="str">
        <f>IFERROR(INDEX(总课程表0!I:I,MATCH($A99,总课程表0!I:I,0)-1)&amp;CHAR(10)&amp;INDEX(总课程表0!$A:$A,MATCH($A99,总课程表0!I:I,0)-1),"")</f>
        <v/>
      </c>
      <c r="J99" s="51" t="str">
        <f ca="1">IFERROR(INDEX(总课程表0!J:J,MATCH($A99,总课程表0!J:J,0)-1)&amp;CHAR(10)&amp;INDEX(总课程表0!$A:$A,MATCH($A99,总课程表0!J:J,0)-1),"")</f>
        <v/>
      </c>
      <c r="K99" s="49" t="str">
        <f>IFERROR(INDEX(总课程表0!K:K,MATCH($A99,总课程表0!K:K,0)-1)&amp;CHAR(10)&amp;INDEX(总课程表0!$A:$A,MATCH($A99,总课程表0!K:K,0)-1),"")</f>
        <v>语文
七9</v>
      </c>
      <c r="L99" s="49" t="str">
        <f>IFERROR(INDEX(总课程表0!L:L,MATCH($A99,总课程表0!L:L,0)-1)&amp;CHAR(10)&amp;INDEX(总课程表0!$A:$A,MATCH($A99,总课程表0!L:L,0)-1),"")</f>
        <v/>
      </c>
      <c r="M99" s="50" t="str">
        <f>IFERROR(INDEX(总课程表0!M:M,MATCH($A99,总课程表0!M:M,0)-1)&amp;CHAR(10)&amp;INDEX(总课程表0!$A:$A,MATCH($A99,总课程表0!M:M,0)-1),"")</f>
        <v>语文
七5</v>
      </c>
      <c r="N99" s="51" t="str">
        <f>IFERROR(INDEX(总课程表0!N:N,MATCH($A99,总课程表0!N:N,0)-1)&amp;CHAR(10)&amp;INDEX(总课程表0!$A:$A,MATCH($A99,总课程表0!N:N,0)-1),"")</f>
        <v/>
      </c>
      <c r="O99" s="49" t="str">
        <f>IFERROR(INDEX(总课程表0!O:O,MATCH($A99,总课程表0!O:O,0)-1)&amp;CHAR(10)&amp;INDEX(总课程表0!$A:$A,MATCH($A99,总课程表0!O:O,0)-1),"")</f>
        <v/>
      </c>
      <c r="P99" s="49" t="str">
        <f>IFERROR(INDEX(总课程表0!P:P,MATCH($A99,总课程表0!P:P,0)-1)&amp;CHAR(10)&amp;INDEX(总课程表0!$A:$A,MATCH($A99,总课程表0!P:P,0)-1),"")</f>
        <v/>
      </c>
      <c r="Q99" s="54" t="str">
        <f>IFERROR(INDEX(总课程表0!Q:Q,MATCH($A99,总课程表0!Q:Q,0)-1)&amp;CHAR(10)&amp;INDEX(总课程表0!$A:$A,MATCH($A99,总课程表0!Q:Q,0)-1),"")</f>
        <v/>
      </c>
      <c r="R99" s="51" t="str">
        <f ca="1">IFERROR(INDEX(总课程表0!R:R,MATCH($A99,总课程表0!R:R,0)-1)&amp;CHAR(10)&amp;INDEX(总课程表0!$A:$A,MATCH($A99,总课程表0!R:R,0)-1),"")</f>
        <v/>
      </c>
      <c r="S99" s="49" t="str">
        <f>IFERROR(INDEX(总课程表0!S:S,MATCH($A99,总课程表0!S:S,0)-1)&amp;CHAR(10)&amp;INDEX(总课程表0!$A:$A,MATCH($A99,总课程表0!S:S,0)-1),"")</f>
        <v/>
      </c>
      <c r="T99" s="49" t="str">
        <f>IFERROR(INDEX(总课程表0!T:T,MATCH($A99,总课程表0!T:T,0)-1)&amp;CHAR(10)&amp;INDEX(总课程表0!$A:$A,MATCH($A99,总课程表0!T:T,0)-1),"")</f>
        <v>语文
七5</v>
      </c>
      <c r="U99" s="50" t="str">
        <f>IFERROR(INDEX(总课程表0!U:U,MATCH($A99,总课程表0!U:U,0)-1)&amp;CHAR(10)&amp;INDEX(总课程表0!$A:$A,MATCH($A99,总课程表0!U:U,0)-1),"")</f>
        <v/>
      </c>
      <c r="V99" s="51" t="str">
        <f>IFERROR(INDEX(总课程表0!V:V,MATCH($A99,总课程表0!V:V,0)-1)&amp;CHAR(10)&amp;INDEX(总课程表0!$A:$A,MATCH($A99,总课程表0!V:V,0)-1),"")</f>
        <v>语文
七9</v>
      </c>
      <c r="W99" s="49" t="str">
        <f>IFERROR(INDEX(总课程表0!W:W,MATCH($A99,总课程表0!W:W,0)-1)&amp;CHAR(10)&amp;INDEX(总课程表0!$A:$A,MATCH($A99,总课程表0!W:W,0)-1),"")</f>
        <v/>
      </c>
      <c r="X99" s="49" t="str">
        <f t="array" ref="X99">IFERROR(IF(OR(A99=走班课),"选修",INDEX(总课程表0!X:X,MATCH($A99,总课程表0!X:X,0)-1)&amp;CHAR(10)&amp;INDEX(总课程表0!$A:$A,MATCH($A99,总课程表0!X:X,0)-1)),"")</f>
        <v/>
      </c>
      <c r="Y99" s="54" t="str">
        <f>IFERROR(INDEX(总课程表0!Y:Y,MATCH($A99,总课程表0!Y:Y,0)-1)&amp;CHAR(10)&amp;INDEX(总课程表0!$A:$A,MATCH($A99,总课程表0!Y:Y,0)-1),"")</f>
        <v/>
      </c>
      <c r="Z99" s="51" t="str">
        <f ca="1">IFERROR(INDEX(总课程表0!Z:Z,MATCH($A99,总课程表0!Z:Z,0)-1)&amp;CHAR(10)&amp;INDEX(总课程表0!$A:$A,MATCH($A99,总课程表0!Z:Z,0)-1),"")</f>
        <v/>
      </c>
      <c r="AA99" s="49" t="str">
        <f>IFERROR(INDEX(总课程表0!AA:AA,MATCH($A99,总课程表0!AA:AA,0)-1)&amp;CHAR(10)&amp;INDEX(总课程表0!$A:$A,MATCH($A99,总课程表0!AA:AA,0)-1),"")</f>
        <v>语文
七9</v>
      </c>
      <c r="AB99" s="49" t="str">
        <f>IFERROR(INDEX(总课程表0!AB:AB,MATCH($A99,总课程表0!AB:AB,0)-1)&amp;CHAR(10)&amp;INDEX(总课程表0!$A:$A,MATCH($A99,总课程表0!AB:AB,0)-1),"")</f>
        <v>语文
七5</v>
      </c>
      <c r="AC99" s="50" t="str">
        <f>IFERROR(INDEX(总课程表0!AC:AC,MATCH($A99,总课程表0!AC:AC,0)-1)&amp;CHAR(10)&amp;INDEX(总课程表0!$A:$A,MATCH($A99,总课程表0!AC:AC,0)-1),"")</f>
        <v/>
      </c>
      <c r="AD99" s="51" t="str">
        <f>IFERROR(INDEX(总课程表0!AD:AD,MATCH($A99,总课程表0!AD:AD,0)-1)&amp;CHAR(10)&amp;INDEX(总课程表0!$A:$A,MATCH($A99,总课程表0!AD:AD,0)-1),"")</f>
        <v/>
      </c>
      <c r="AE99" s="49" t="str">
        <f>IFERROR(INDEX(总课程表0!AE:AE,MATCH($A99,总课程表0!AE:AE,0)-1)&amp;CHAR(10)&amp;INDEX(总课程表0!$A:$A,MATCH($A99,总课程表0!AE:AE,0)-1),"")</f>
        <v/>
      </c>
      <c r="AF99" s="49" t="str">
        <f>IFERROR(INDEX(总课程表0!AF:AF,MATCH($A99,总课程表0!AF:AF,0)-1)&amp;CHAR(10)&amp;INDEX(总课程表0!$A:$A,MATCH($A99,总课程表0!AF:AF,0)-1),"")</f>
        <v/>
      </c>
      <c r="AG99" s="54" t="str">
        <f>IFERROR(INDEX(总课程表0!AG:AG,MATCH($A99,总课程表0!AG:AG,0)-1)&amp;CHAR(10)&amp;INDEX(总课程表0!$A:$A,MATCH($A99,总课程表0!AG:AG,0)-1),"")</f>
        <v/>
      </c>
      <c r="AH99" s="51" t="str">
        <f ca="1">IFERROR(INDEX(总课程表0!AH:AH,MATCH($A99,总课程表0!AH:AH,0)-1)&amp;CHAR(10)&amp;INDEX(总课程表0!$A:$A,MATCH($A99,总课程表0!AH:AH,0)-1),"")</f>
        <v>语文
七9</v>
      </c>
      <c r="AI99" s="49" t="str">
        <f>IFERROR(INDEX(总课程表0!AI:AI,MATCH($A99,总课程表0!AI:AI,0)-1)&amp;CHAR(10)&amp;INDEX(总课程表0!$A:$A,MATCH($A99,总课程表0!AI:AI,0)-1),"")</f>
        <v>语文
七5</v>
      </c>
      <c r="AJ99" s="49" t="str">
        <f>IFERROR(INDEX(总课程表0!AJ:AJ,MATCH($A99,总课程表0!AJ:AJ,0)-1)&amp;CHAR(10)&amp;INDEX(总课程表0!$A:$A,MATCH($A99,总课程表0!AJ:AJ,0)-1),"")</f>
        <v/>
      </c>
      <c r="AK99" s="50" t="str">
        <f>IFERROR(INDEX(总课程表0!AK:AK,MATCH($A99,总课程表0!AK:AK,0)-1)&amp;CHAR(10)&amp;INDEX(总课程表0!$A:$A,MATCH($A99,总课程表0!AK:AK,0)-1),"")</f>
        <v/>
      </c>
      <c r="AL99" s="51" t="str">
        <f>IFERROR(INDEX(总课程表0!AL:AL,MATCH($A99,总课程表0!AL:AL,0)-1)&amp;CHAR(10)&amp;INDEX(总课程表0!$A:$A,MATCH($A99,总课程表0!AL:AL,0)-1),"")</f>
        <v/>
      </c>
      <c r="AM99" s="49" t="str">
        <f>IFERROR(INDEX(总课程表0!AM:AM,MATCH($A99,总课程表0!AM:AM,0)-1)&amp;CHAR(10)&amp;INDEX(总课程表0!$A:$A,MATCH($A99,总课程表0!AM:AM,0)-1),"")</f>
        <v/>
      </c>
      <c r="AN99" s="49" t="str">
        <f>IFERROR(INDEX(总课程表0!AN:AN,MATCH($A99,总课程表0!AN:AN,0)-1)&amp;CHAR(10)&amp;INDEX(总课程表0!$A:$A,MATCH($A99,总课程表0!AN:AN,0)-1),"")</f>
        <v/>
      </c>
      <c r="AO99" s="54" t="str">
        <f>IFERROR(INDEX(总课程表0!AO:AO,MATCH($A99,总课程表0!AO:AO,0)-1)&amp;CHAR(10)&amp;INDEX(总课程表0!$A:$A,MATCH($A99,总课程表0!AO:AO,0)-1),"")</f>
        <v/>
      </c>
      <c r="AR99" s="56"/>
      <c r="AS99" s="56"/>
      <c r="AT99" s="56"/>
      <c r="AU99" s="56"/>
      <c r="AV99" s="56"/>
    </row>
    <row r="100" spans="1:48" ht="22.6" customHeight="1" x14ac:dyDescent="0.15">
      <c r="A100" s="20" t="str">
        <f>教师安排!AI98</f>
        <v>赵骏</v>
      </c>
      <c r="B100" s="48" t="str">
        <f ca="1">IFERROR(INDEX(总课程表0!B:B,MATCH($A100,总课程表0!B:B,0)-1)&amp;CHAR(10)&amp;INDEX(总课程表0!$A:$A,MATCH($A100,总课程表0!B:B,0)-1),"")</f>
        <v/>
      </c>
      <c r="C100" s="49" t="str">
        <f>IFERROR(INDEX(总课程表0!C:C,MATCH($A100,总课程表0!C:C,0)-1)&amp;CHAR(10)&amp;INDEX(总课程表0!$A:$A,MATCH($A100,总课程表0!C:C,0)-1),"")</f>
        <v/>
      </c>
      <c r="D100" s="49" t="str">
        <f>IFERROR(INDEX(总课程表0!D:D,MATCH($A100,总课程表0!D:D,0)-1)&amp;CHAR(10)&amp;INDEX(总课程表0!$A:$A,MATCH($A100,总课程表0!D:D,0)-1),"")</f>
        <v/>
      </c>
      <c r="E100" s="50" t="str">
        <f>IFERROR(INDEX(总课程表0!E:E,MATCH($A100,总课程表0!E:E,0)-1)&amp;CHAR(10)&amp;INDEX(总课程表0!$A:$A,MATCH($A100,总课程表0!E:E,0)-1),"")</f>
        <v/>
      </c>
      <c r="F100" s="51" t="str">
        <f>IFERROR(INDEX(总课程表0!F:F,MATCH($A100,总课程表0!F:F,0)-1)&amp;CHAR(10)&amp;INDEX(总课程表0!$A:$A,MATCH($A100,总课程表0!F:F,0)-1),"")</f>
        <v>化学
九2</v>
      </c>
      <c r="G100" s="49" t="str">
        <f>IFERROR(INDEX(总课程表0!G:G,MATCH($A100,总课程表0!G:G,0)-1)&amp;CHAR(10)&amp;INDEX(总课程表0!$A:$A,MATCH($A100,总课程表0!G:G,0)-1),"")</f>
        <v>化学
九4</v>
      </c>
      <c r="H100" s="49" t="str">
        <f>IFERROR(INDEX(总课程表0!H:H,MATCH($A100,总课程表0!H:H,0)-1)&amp;CHAR(10)&amp;INDEX(总课程表0!$A:$A,MATCH($A100,总课程表0!H:H,0)-1),"")</f>
        <v/>
      </c>
      <c r="I100" s="54" t="str">
        <f>IFERROR(INDEX(总课程表0!I:I,MATCH($A100,总课程表0!I:I,0)-1)&amp;CHAR(10)&amp;INDEX(总课程表0!$A:$A,MATCH($A100,总课程表0!I:I,0)-1),"")</f>
        <v>化学
九4</v>
      </c>
      <c r="J100" s="51" t="str">
        <f ca="1">IFERROR(INDEX(总课程表0!J:J,MATCH($A100,总课程表0!J:J,0)-1)&amp;CHAR(10)&amp;INDEX(总课程表0!$A:$A,MATCH($A100,总课程表0!J:J,0)-1),"")</f>
        <v>化学
九4</v>
      </c>
      <c r="K100" s="49" t="str">
        <f>IFERROR(INDEX(总课程表0!K:K,MATCH($A100,总课程表0!K:K,0)-1)&amp;CHAR(10)&amp;INDEX(总课程表0!$A:$A,MATCH($A100,总课程表0!K:K,0)-1),"")</f>
        <v>化学
九2</v>
      </c>
      <c r="L100" s="49" t="str">
        <f>IFERROR(INDEX(总课程表0!L:L,MATCH($A100,总课程表0!L:L,0)-1)&amp;CHAR(10)&amp;INDEX(总课程表0!$A:$A,MATCH($A100,总课程表0!L:L,0)-1),"")</f>
        <v/>
      </c>
      <c r="M100" s="50" t="str">
        <f>IFERROR(INDEX(总课程表0!M:M,MATCH($A100,总课程表0!M:M,0)-1)&amp;CHAR(10)&amp;INDEX(总课程表0!$A:$A,MATCH($A100,总课程表0!M:M,0)-1),"")</f>
        <v/>
      </c>
      <c r="N100" s="51" t="str">
        <f>IFERROR(INDEX(总课程表0!N:N,MATCH($A100,总课程表0!N:N,0)-1)&amp;CHAR(10)&amp;INDEX(总课程表0!$A:$A,MATCH($A100,总课程表0!N:N,0)-1),"")</f>
        <v/>
      </c>
      <c r="O100" s="49" t="str">
        <f>IFERROR(INDEX(总课程表0!O:O,MATCH($A100,总课程表0!O:O,0)-1)&amp;CHAR(10)&amp;INDEX(总课程表0!$A:$A,MATCH($A100,总课程表0!O:O,0)-1),"")</f>
        <v/>
      </c>
      <c r="P100" s="49" t="str">
        <f>IFERROR(INDEX(总课程表0!P:P,MATCH($A100,总课程表0!P:P,0)-1)&amp;CHAR(10)&amp;INDEX(总课程表0!$A:$A,MATCH($A100,总课程表0!P:P,0)-1),"")</f>
        <v>生物
七2</v>
      </c>
      <c r="Q100" s="54" t="str">
        <f>IFERROR(INDEX(总课程表0!Q:Q,MATCH($A100,总课程表0!Q:Q,0)-1)&amp;CHAR(10)&amp;INDEX(总课程表0!$A:$A,MATCH($A100,总课程表0!Q:Q,0)-1),"")</f>
        <v/>
      </c>
      <c r="R100" s="51" t="str">
        <f ca="1">IFERROR(INDEX(总课程表0!R:R,MATCH($A100,总课程表0!R:R,0)-1)&amp;CHAR(10)&amp;INDEX(总课程表0!$A:$A,MATCH($A100,总课程表0!R:R,0)-1),"")</f>
        <v>综实2
九2</v>
      </c>
      <c r="S100" s="49" t="str">
        <f>IFERROR(INDEX(总课程表0!S:S,MATCH($A100,总课程表0!S:S,0)-1)&amp;CHAR(10)&amp;INDEX(总课程表0!$A:$A,MATCH($A100,总课程表0!S:S,0)-1),"")</f>
        <v/>
      </c>
      <c r="T100" s="49" t="str">
        <f>IFERROR(INDEX(总课程表0!T:T,MATCH($A100,总课程表0!T:T,0)-1)&amp;CHAR(10)&amp;INDEX(总课程表0!$A:$A,MATCH($A100,总课程表0!T:T,0)-1),"")</f>
        <v>化学
九4</v>
      </c>
      <c r="U100" s="50" t="str">
        <f>IFERROR(INDEX(总课程表0!U:U,MATCH($A100,总课程表0!U:U,0)-1)&amp;CHAR(10)&amp;INDEX(总课程表0!$A:$A,MATCH($A100,总课程表0!U:U,0)-1),"")</f>
        <v/>
      </c>
      <c r="V100" s="51" t="str">
        <f>IFERROR(INDEX(总课程表0!V:V,MATCH($A100,总课程表0!V:V,0)-1)&amp;CHAR(10)&amp;INDEX(总课程表0!$A:$A,MATCH($A100,总课程表0!V:V,0)-1),"")</f>
        <v>生物
七2</v>
      </c>
      <c r="W100" s="49" t="str">
        <f>IFERROR(INDEX(总课程表0!W:W,MATCH($A100,总课程表0!W:W,0)-1)&amp;CHAR(10)&amp;INDEX(总课程表0!$A:$A,MATCH($A100,总课程表0!W:W,0)-1),"")</f>
        <v/>
      </c>
      <c r="X100" s="49" t="str">
        <f t="array" ref="X100">IFERROR(IF(OR(A100=走班课),"选修",INDEX(总课程表0!X:X,MATCH($A100,总课程表0!X:X,0)-1)&amp;CHAR(10)&amp;INDEX(总课程表0!$A:$A,MATCH($A100,总课程表0!X:X,0)-1)),"")</f>
        <v/>
      </c>
      <c r="Y100" s="54" t="str">
        <f>IFERROR(INDEX(总课程表0!Y:Y,MATCH($A100,总课程表0!Y:Y,0)-1)&amp;CHAR(10)&amp;INDEX(总课程表0!$A:$A,MATCH($A100,总课程表0!Y:Y,0)-1),"")</f>
        <v/>
      </c>
      <c r="Z100" s="51" t="str">
        <f ca="1">IFERROR(INDEX(总课程表0!Z:Z,MATCH($A100,总课程表0!Z:Z,0)-1)&amp;CHAR(10)&amp;INDEX(总课程表0!$A:$A,MATCH($A100,总课程表0!Z:Z,0)-1),"")</f>
        <v/>
      </c>
      <c r="AA100" s="49" t="str">
        <f>IFERROR(INDEX(总课程表0!AA:AA,MATCH($A100,总课程表0!AA:AA,0)-1)&amp;CHAR(10)&amp;INDEX(总课程表0!$A:$A,MATCH($A100,总课程表0!AA:AA,0)-1),"")</f>
        <v/>
      </c>
      <c r="AB100" s="49" t="str">
        <f>IFERROR(INDEX(总课程表0!AB:AB,MATCH($A100,总课程表0!AB:AB,0)-1)&amp;CHAR(10)&amp;INDEX(总课程表0!$A:$A,MATCH($A100,总课程表0!AB:AB,0)-1),"")</f>
        <v/>
      </c>
      <c r="AC100" s="50" t="str">
        <f>IFERROR(INDEX(总课程表0!AC:AC,MATCH($A100,总课程表0!AC:AC,0)-1)&amp;CHAR(10)&amp;INDEX(总课程表0!$A:$A,MATCH($A100,总课程表0!AC:AC,0)-1),"")</f>
        <v>综实2
九4</v>
      </c>
      <c r="AD100" s="51" t="str">
        <f>IFERROR(INDEX(总课程表0!AD:AD,MATCH($A100,总课程表0!AD:AD,0)-1)&amp;CHAR(10)&amp;INDEX(总课程表0!$A:$A,MATCH($A100,总课程表0!AD:AD,0)-1),"")</f>
        <v/>
      </c>
      <c r="AE100" s="49" t="str">
        <f>IFERROR(INDEX(总课程表0!AE:AE,MATCH($A100,总课程表0!AE:AE,0)-1)&amp;CHAR(10)&amp;INDEX(总课程表0!$A:$A,MATCH($A100,总课程表0!AE:AE,0)-1),"")</f>
        <v>化学
九2</v>
      </c>
      <c r="AF100" s="49" t="str">
        <f>IFERROR(INDEX(总课程表0!AF:AF,MATCH($A100,总课程表0!AF:AF,0)-1)&amp;CHAR(10)&amp;INDEX(总课程表0!$A:$A,MATCH($A100,总课程表0!AF:AF,0)-1),"")</f>
        <v/>
      </c>
      <c r="AG100" s="54" t="str">
        <f>IFERROR(INDEX(总课程表0!AG:AG,MATCH($A100,总课程表0!AG:AG,0)-1)&amp;CHAR(10)&amp;INDEX(总课程表0!$A:$A,MATCH($A100,总课程表0!AG:AG,0)-1),"")</f>
        <v>化学
九2</v>
      </c>
      <c r="AH100" s="51" t="str">
        <f ca="1">IFERROR(INDEX(总课程表0!AH:AH,MATCH($A100,总课程表0!AH:AH,0)-1)&amp;CHAR(10)&amp;INDEX(总课程表0!$A:$A,MATCH($A100,总课程表0!AH:AH,0)-1),"")</f>
        <v>生物
七2</v>
      </c>
      <c r="AI100" s="49" t="str">
        <f>IFERROR(INDEX(总课程表0!AI:AI,MATCH($A100,总课程表0!AI:AI,0)-1)&amp;CHAR(10)&amp;INDEX(总课程表0!$A:$A,MATCH($A100,总课程表0!AI:AI,0)-1),"")</f>
        <v>化学
九4</v>
      </c>
      <c r="AJ100" s="49" t="str">
        <f>IFERROR(INDEX(总课程表0!AJ:AJ,MATCH($A100,总课程表0!AJ:AJ,0)-1)&amp;CHAR(10)&amp;INDEX(总课程表0!$A:$A,MATCH($A100,总课程表0!AJ:AJ,0)-1),"")</f>
        <v/>
      </c>
      <c r="AK100" s="50" t="str">
        <f>IFERROR(INDEX(总课程表0!AK:AK,MATCH($A100,总课程表0!AK:AK,0)-1)&amp;CHAR(10)&amp;INDEX(总课程表0!$A:$A,MATCH($A100,总课程表0!AK:AK,0)-1),"")</f>
        <v>化学
九2</v>
      </c>
      <c r="AL100" s="51" t="str">
        <f>IFERROR(INDEX(总课程表0!AL:AL,MATCH($A100,总课程表0!AL:AL,0)-1)&amp;CHAR(10)&amp;INDEX(总课程表0!$A:$A,MATCH($A100,总课程表0!AL:AL,0)-1),"")</f>
        <v/>
      </c>
      <c r="AM100" s="49" t="str">
        <f>IFERROR(INDEX(总课程表0!AM:AM,MATCH($A100,总课程表0!AM:AM,0)-1)&amp;CHAR(10)&amp;INDEX(总课程表0!$A:$A,MATCH($A100,总课程表0!AM:AM,0)-1),"")</f>
        <v/>
      </c>
      <c r="AN100" s="49" t="str">
        <f>IFERROR(INDEX(总课程表0!AN:AN,MATCH($A100,总课程表0!AN:AN,0)-1)&amp;CHAR(10)&amp;INDEX(总课程表0!$A:$A,MATCH($A100,总课程表0!AN:AN,0)-1),"")</f>
        <v/>
      </c>
      <c r="AO100" s="54" t="str">
        <f>IFERROR(INDEX(总课程表0!AO:AO,MATCH($A100,总课程表0!AO:AO,0)-1)&amp;CHAR(10)&amp;INDEX(总课程表0!$A:$A,MATCH($A100,总课程表0!AO:AO,0)-1),"")</f>
        <v/>
      </c>
      <c r="AR100" s="56"/>
      <c r="AS100" s="56"/>
      <c r="AT100" s="56"/>
      <c r="AU100" s="56"/>
      <c r="AV100" s="56"/>
    </row>
    <row r="101" spans="1:48" ht="22.6" customHeight="1" x14ac:dyDescent="0.15">
      <c r="A101" s="20" t="str">
        <f>教师安排!AI99</f>
        <v>赵琴娣</v>
      </c>
      <c r="B101" s="48" t="str">
        <f ca="1">IFERROR(INDEX(总课程表0!B:B,MATCH($A101,总课程表0!B:B,0)-1)&amp;CHAR(10)&amp;INDEX(总课程表0!$A:$A,MATCH($A101,总课程表0!B:B,0)-1),"")</f>
        <v/>
      </c>
      <c r="C101" s="49" t="str">
        <f>IFERROR(INDEX(总课程表0!C:C,MATCH($A101,总课程表0!C:C,0)-1)&amp;CHAR(10)&amp;INDEX(总课程表0!$A:$A,MATCH($A101,总课程表0!C:C,0)-1),"")</f>
        <v/>
      </c>
      <c r="D101" s="49" t="str">
        <f>IFERROR(INDEX(总课程表0!D:D,MATCH($A101,总课程表0!D:D,0)-1)&amp;CHAR(10)&amp;INDEX(总课程表0!$A:$A,MATCH($A101,总课程表0!D:D,0)-1),"")</f>
        <v>政治
九9</v>
      </c>
      <c r="E101" s="50" t="str">
        <f>IFERROR(INDEX(总课程表0!E:E,MATCH($A101,总课程表0!E:E,0)-1)&amp;CHAR(10)&amp;INDEX(总课程表0!$A:$A,MATCH($A101,总课程表0!E:E,0)-1),"")</f>
        <v/>
      </c>
      <c r="F101" s="51" t="str">
        <f>IFERROR(INDEX(总课程表0!F:F,MATCH($A101,总课程表0!F:F,0)-1)&amp;CHAR(10)&amp;INDEX(总课程表0!$A:$A,MATCH($A101,总课程表0!F:F,0)-1),"")</f>
        <v>政治
九10</v>
      </c>
      <c r="G101" s="49" t="str">
        <f>IFERROR(INDEX(总课程表0!G:G,MATCH($A101,总课程表0!G:G,0)-1)&amp;CHAR(10)&amp;INDEX(总课程表0!$A:$A,MATCH($A101,总课程表0!G:G,0)-1),"")</f>
        <v>政治
九11</v>
      </c>
      <c r="H101" s="49" t="str">
        <f>IFERROR(INDEX(总课程表0!H:H,MATCH($A101,总课程表0!H:H,0)-1)&amp;CHAR(10)&amp;INDEX(总课程表0!$A:$A,MATCH($A101,总课程表0!H:H,0)-1),"")</f>
        <v/>
      </c>
      <c r="I101" s="54" t="str">
        <f>IFERROR(INDEX(总课程表0!I:I,MATCH($A101,总课程表0!I:I,0)-1)&amp;CHAR(10)&amp;INDEX(总课程表0!$A:$A,MATCH($A101,总课程表0!I:I,0)-1),"")</f>
        <v/>
      </c>
      <c r="J101" s="51" t="str">
        <f ca="1">IFERROR(INDEX(总课程表0!J:J,MATCH($A101,总课程表0!J:J,0)-1)&amp;CHAR(10)&amp;INDEX(总课程表0!$A:$A,MATCH($A101,总课程表0!J:J,0)-1),"")</f>
        <v/>
      </c>
      <c r="K101" s="49" t="str">
        <f>IFERROR(INDEX(总课程表0!K:K,MATCH($A101,总课程表0!K:K,0)-1)&amp;CHAR(10)&amp;INDEX(总课程表0!$A:$A,MATCH($A101,总课程表0!K:K,0)-1),"")</f>
        <v/>
      </c>
      <c r="L101" s="49" t="str">
        <f>IFERROR(INDEX(总课程表0!L:L,MATCH($A101,总课程表0!L:L,0)-1)&amp;CHAR(10)&amp;INDEX(总课程表0!$A:$A,MATCH($A101,总课程表0!L:L,0)-1),"")</f>
        <v/>
      </c>
      <c r="M101" s="50" t="str">
        <f>IFERROR(INDEX(总课程表0!M:M,MATCH($A101,总课程表0!M:M,0)-1)&amp;CHAR(10)&amp;INDEX(总课程表0!$A:$A,MATCH($A101,总课程表0!M:M,0)-1),"")</f>
        <v>地校2
九10</v>
      </c>
      <c r="N101" s="51" t="str">
        <f>IFERROR(INDEX(总课程表0!N:N,MATCH($A101,总课程表0!N:N,0)-1)&amp;CHAR(10)&amp;INDEX(总课程表0!$A:$A,MATCH($A101,总课程表0!N:N,0)-1),"")</f>
        <v/>
      </c>
      <c r="O101" s="49" t="str">
        <f>IFERROR(INDEX(总课程表0!O:O,MATCH($A101,总课程表0!O:O,0)-1)&amp;CHAR(10)&amp;INDEX(总课程表0!$A:$A,MATCH($A101,总课程表0!O:O,0)-1),"")</f>
        <v>政治
九9</v>
      </c>
      <c r="P101" s="49" t="str">
        <f>IFERROR(INDEX(总课程表0!P:P,MATCH($A101,总课程表0!P:P,0)-1)&amp;CHAR(10)&amp;INDEX(总课程表0!$A:$A,MATCH($A101,总课程表0!P:P,0)-1),"")</f>
        <v/>
      </c>
      <c r="Q101" s="54" t="str">
        <f>IFERROR(INDEX(总课程表0!Q:Q,MATCH($A101,总课程表0!Q:Q,0)-1)&amp;CHAR(10)&amp;INDEX(总课程表0!$A:$A,MATCH($A101,总课程表0!Q:Q,0)-1),"")</f>
        <v/>
      </c>
      <c r="R101" s="51" t="str">
        <f ca="1">IFERROR(INDEX(总课程表0!R:R,MATCH($A101,总课程表0!R:R,0)-1)&amp;CHAR(10)&amp;INDEX(总课程表0!$A:$A,MATCH($A101,总课程表0!R:R,0)-1),"")</f>
        <v/>
      </c>
      <c r="S101" s="49" t="str">
        <f>IFERROR(INDEX(总课程表0!S:S,MATCH($A101,总课程表0!S:S,0)-1)&amp;CHAR(10)&amp;INDEX(总课程表0!$A:$A,MATCH($A101,总课程表0!S:S,0)-1),"")</f>
        <v/>
      </c>
      <c r="T101" s="49" t="str">
        <f>IFERROR(INDEX(总课程表0!T:T,MATCH($A101,总课程表0!T:T,0)-1)&amp;CHAR(10)&amp;INDEX(总课程表0!$A:$A,MATCH($A101,总课程表0!T:T,0)-1),"")</f>
        <v/>
      </c>
      <c r="U101" s="50" t="str">
        <f>IFERROR(INDEX(总课程表0!U:U,MATCH($A101,总课程表0!U:U,0)-1)&amp;CHAR(10)&amp;INDEX(总课程表0!$A:$A,MATCH($A101,总课程表0!U:U,0)-1),"")</f>
        <v/>
      </c>
      <c r="V101" s="51" t="str">
        <f>IFERROR(INDEX(总课程表0!V:V,MATCH($A101,总课程表0!V:V,0)-1)&amp;CHAR(10)&amp;INDEX(总课程表0!$A:$A,MATCH($A101,总课程表0!V:V,0)-1),"")</f>
        <v/>
      </c>
      <c r="W101" s="49" t="str">
        <f>IFERROR(INDEX(总课程表0!W:W,MATCH($A101,总课程表0!W:W,0)-1)&amp;CHAR(10)&amp;INDEX(总课程表0!$A:$A,MATCH($A101,总课程表0!W:W,0)-1),"")</f>
        <v/>
      </c>
      <c r="X101" s="49" t="str">
        <f t="array" ref="X101">IFERROR(IF(OR(A101=走班课),"选修",INDEX(总课程表0!X:X,MATCH($A101,总课程表0!X:X,0)-1)&amp;CHAR(10)&amp;INDEX(总课程表0!$A:$A,MATCH($A101,总课程表0!X:X,0)-1)),"")</f>
        <v>地校2
九11</v>
      </c>
      <c r="Y101" s="54" t="str">
        <f>IFERROR(INDEX(总课程表0!Y:Y,MATCH($A101,总课程表0!Y:Y,0)-1)&amp;CHAR(10)&amp;INDEX(总课程表0!$A:$A,MATCH($A101,总课程表0!Y:Y,0)-1),"")</f>
        <v>民族
七1</v>
      </c>
      <c r="Z101" s="51" t="str">
        <f ca="1">IFERROR(INDEX(总课程表0!Z:Z,MATCH($A101,总课程表0!Z:Z,0)-1)&amp;CHAR(10)&amp;INDEX(总课程表0!$A:$A,MATCH($A101,总课程表0!Z:Z,0)-1),"")</f>
        <v/>
      </c>
      <c r="AA101" s="49" t="str">
        <f>IFERROR(INDEX(总课程表0!AA:AA,MATCH($A101,总课程表0!AA:AA,0)-1)&amp;CHAR(10)&amp;INDEX(总课程表0!$A:$A,MATCH($A101,总课程表0!AA:AA,0)-1),"")</f>
        <v/>
      </c>
      <c r="AB101" s="49" t="str">
        <f>IFERROR(INDEX(总课程表0!AB:AB,MATCH($A101,总课程表0!AB:AB,0)-1)&amp;CHAR(10)&amp;INDEX(总课程表0!$A:$A,MATCH($A101,总课程表0!AB:AB,0)-1),"")</f>
        <v/>
      </c>
      <c r="AC101" s="50" t="str">
        <f>IFERROR(INDEX(总课程表0!AC:AC,MATCH($A101,总课程表0!AC:AC,0)-1)&amp;CHAR(10)&amp;INDEX(总课程表0!$A:$A,MATCH($A101,总课程表0!AC:AC,0)-1),"")</f>
        <v/>
      </c>
      <c r="AD101" s="51" t="str">
        <f>IFERROR(INDEX(总课程表0!AD:AD,MATCH($A101,总课程表0!AD:AD,0)-1)&amp;CHAR(10)&amp;INDEX(总课程表0!$A:$A,MATCH($A101,总课程表0!AD:AD,0)-1),"")</f>
        <v>政治
九11</v>
      </c>
      <c r="AE101" s="49" t="str">
        <f>IFERROR(INDEX(总课程表0!AE:AE,MATCH($A101,总课程表0!AE:AE,0)-1)&amp;CHAR(10)&amp;INDEX(总课程表0!$A:$A,MATCH($A101,总课程表0!AE:AE,0)-1),"")</f>
        <v/>
      </c>
      <c r="AF101" s="49" t="str">
        <f>IFERROR(INDEX(总课程表0!AF:AF,MATCH($A101,总课程表0!AF:AF,0)-1)&amp;CHAR(10)&amp;INDEX(总课程表0!$A:$A,MATCH($A101,总课程表0!AF:AF,0)-1),"")</f>
        <v/>
      </c>
      <c r="AG101" s="54" t="str">
        <f>IFERROR(INDEX(总课程表0!AG:AG,MATCH($A101,总课程表0!AG:AG,0)-1)&amp;CHAR(10)&amp;INDEX(总课程表0!$A:$A,MATCH($A101,总课程表0!AG:AG,0)-1),"")</f>
        <v/>
      </c>
      <c r="AH101" s="51" t="str">
        <f ca="1">IFERROR(INDEX(总课程表0!AH:AH,MATCH($A101,总课程表0!AH:AH,0)-1)&amp;CHAR(10)&amp;INDEX(总课程表0!$A:$A,MATCH($A101,总课程表0!AH:AH,0)-1),"")</f>
        <v/>
      </c>
      <c r="AI101" s="49" t="str">
        <f>IFERROR(INDEX(总课程表0!AI:AI,MATCH($A101,总课程表0!AI:AI,0)-1)&amp;CHAR(10)&amp;INDEX(总课程表0!$A:$A,MATCH($A101,总课程表0!AI:AI,0)-1),"")</f>
        <v/>
      </c>
      <c r="AJ101" s="49" t="str">
        <f>IFERROR(INDEX(总课程表0!AJ:AJ,MATCH($A101,总课程表0!AJ:AJ,0)-1)&amp;CHAR(10)&amp;INDEX(总课程表0!$A:$A,MATCH($A101,总课程表0!AJ:AJ,0)-1),"")</f>
        <v/>
      </c>
      <c r="AK101" s="50" t="str">
        <f>IFERROR(INDEX(总课程表0!AK:AK,MATCH($A101,总课程表0!AK:AK,0)-1)&amp;CHAR(10)&amp;INDEX(总课程表0!$A:$A,MATCH($A101,总课程表0!AK:AK,0)-1),"")</f>
        <v/>
      </c>
      <c r="AL101" s="51" t="str">
        <f>IFERROR(INDEX(总课程表0!AL:AL,MATCH($A101,总课程表0!AL:AL,0)-1)&amp;CHAR(10)&amp;INDEX(总课程表0!$A:$A,MATCH($A101,总课程表0!AL:AL,0)-1),"")</f>
        <v/>
      </c>
      <c r="AM101" s="49" t="str">
        <f>IFERROR(INDEX(总课程表0!AM:AM,MATCH($A101,总课程表0!AM:AM,0)-1)&amp;CHAR(10)&amp;INDEX(总课程表0!$A:$A,MATCH($A101,总课程表0!AM:AM,0)-1),"")</f>
        <v>政治
九10</v>
      </c>
      <c r="AN101" s="49" t="str">
        <f>IFERROR(INDEX(总课程表0!AN:AN,MATCH($A101,总课程表0!AN:AN,0)-1)&amp;CHAR(10)&amp;INDEX(总课程表0!$A:$A,MATCH($A101,总课程表0!AN:AN,0)-1),"")</f>
        <v>地校2
九9</v>
      </c>
      <c r="AO101" s="54" t="str">
        <f>IFERROR(INDEX(总课程表0!AO:AO,MATCH($A101,总课程表0!AO:AO,0)-1)&amp;CHAR(10)&amp;INDEX(总课程表0!$A:$A,MATCH($A101,总课程表0!AO:AO,0)-1),"")</f>
        <v/>
      </c>
      <c r="AR101" s="56"/>
      <c r="AS101" s="56"/>
      <c r="AT101" s="56"/>
      <c r="AU101" s="56"/>
      <c r="AV101" s="56"/>
    </row>
    <row r="102" spans="1:48" ht="22.6" customHeight="1" x14ac:dyDescent="0.15">
      <c r="A102" s="20" t="str">
        <f>教师安排!AI100</f>
        <v>赵文佳</v>
      </c>
      <c r="B102" s="48" t="str">
        <f ca="1">IFERROR(INDEX(总课程表0!B:B,MATCH($A102,总课程表0!B:B,0)-1)&amp;CHAR(10)&amp;INDEX(总课程表0!$A:$A,MATCH($A102,总课程表0!B:B,0)-1),"")</f>
        <v/>
      </c>
      <c r="C102" s="49" t="str">
        <f>IFERROR(INDEX(总课程表0!C:C,MATCH($A102,总课程表0!C:C,0)-1)&amp;CHAR(10)&amp;INDEX(总课程表0!$A:$A,MATCH($A102,总课程表0!C:C,0)-1),"")</f>
        <v/>
      </c>
      <c r="D102" s="49" t="str">
        <f>IFERROR(INDEX(总课程表0!D:D,MATCH($A102,总课程表0!D:D,0)-1)&amp;CHAR(10)&amp;INDEX(总课程表0!$A:$A,MATCH($A102,总课程表0!D:D,0)-1),"")</f>
        <v/>
      </c>
      <c r="E102" s="50" t="str">
        <f>IFERROR(INDEX(总课程表0!E:E,MATCH($A102,总课程表0!E:E,0)-1)&amp;CHAR(10)&amp;INDEX(总课程表0!$A:$A,MATCH($A102,总课程表0!E:E,0)-1),"")</f>
        <v/>
      </c>
      <c r="F102" s="51" t="str">
        <f>IFERROR(INDEX(总课程表0!F:F,MATCH($A102,总课程表0!F:F,0)-1)&amp;CHAR(10)&amp;INDEX(总课程表0!$A:$A,MATCH($A102,总课程表0!F:F,0)-1),"")</f>
        <v/>
      </c>
      <c r="G102" s="49" t="str">
        <f>IFERROR(INDEX(总课程表0!G:G,MATCH($A102,总课程表0!G:G,0)-1)&amp;CHAR(10)&amp;INDEX(总课程表0!$A:$A,MATCH($A102,总课程表0!G:G,0)-1),"")</f>
        <v/>
      </c>
      <c r="H102" s="49" t="str">
        <f>IFERROR(INDEX(总课程表0!H:H,MATCH($A102,总课程表0!H:H,0)-1)&amp;CHAR(10)&amp;INDEX(总课程表0!$A:$A,MATCH($A102,总课程表0!H:H,0)-1),"")</f>
        <v/>
      </c>
      <c r="I102" s="54" t="str">
        <f>IFERROR(INDEX(总课程表0!I:I,MATCH($A102,总课程表0!I:I,0)-1)&amp;CHAR(10)&amp;INDEX(总课程表0!$A:$A,MATCH($A102,总课程表0!I:I,0)-1),"")</f>
        <v/>
      </c>
      <c r="J102" s="51" t="str">
        <f ca="1">IFERROR(INDEX(总课程表0!J:J,MATCH($A102,总课程表0!J:J,0)-1)&amp;CHAR(10)&amp;INDEX(总课程表0!$A:$A,MATCH($A102,总课程表0!J:J,0)-1),"")</f>
        <v/>
      </c>
      <c r="K102" s="49" t="str">
        <f>IFERROR(INDEX(总课程表0!K:K,MATCH($A102,总课程表0!K:K,0)-1)&amp;CHAR(10)&amp;INDEX(总课程表0!$A:$A,MATCH($A102,总课程表0!K:K,0)-1),"")</f>
        <v/>
      </c>
      <c r="L102" s="49" t="str">
        <f>IFERROR(INDEX(总课程表0!L:L,MATCH($A102,总课程表0!L:L,0)-1)&amp;CHAR(10)&amp;INDEX(总课程表0!$A:$A,MATCH($A102,总课程表0!L:L,0)-1),"")</f>
        <v/>
      </c>
      <c r="M102" s="50" t="str">
        <f>IFERROR(INDEX(总课程表0!M:M,MATCH($A102,总课程表0!M:M,0)-1)&amp;CHAR(10)&amp;INDEX(总课程表0!$A:$A,MATCH($A102,总课程表0!M:M,0)-1),"")</f>
        <v/>
      </c>
      <c r="N102" s="51" t="str">
        <f>IFERROR(INDEX(总课程表0!N:N,MATCH($A102,总课程表0!N:N,0)-1)&amp;CHAR(10)&amp;INDEX(总课程表0!$A:$A,MATCH($A102,总课程表0!N:N,0)-1),"")</f>
        <v/>
      </c>
      <c r="O102" s="49" t="str">
        <f>IFERROR(INDEX(总课程表0!O:O,MATCH($A102,总课程表0!O:O,0)-1)&amp;CHAR(10)&amp;INDEX(总课程表0!$A:$A,MATCH($A102,总课程表0!O:O,0)-1),"")</f>
        <v/>
      </c>
      <c r="P102" s="49" t="str">
        <f>IFERROR(INDEX(总课程表0!P:P,MATCH($A102,总课程表0!P:P,0)-1)&amp;CHAR(10)&amp;INDEX(总课程表0!$A:$A,MATCH($A102,总课程表0!P:P,0)-1),"")</f>
        <v/>
      </c>
      <c r="Q102" s="54" t="str">
        <f>IFERROR(INDEX(总课程表0!Q:Q,MATCH($A102,总课程表0!Q:Q,0)-1)&amp;CHAR(10)&amp;INDEX(总课程表0!$A:$A,MATCH($A102,总课程表0!Q:Q,0)-1),"")</f>
        <v/>
      </c>
      <c r="R102" s="51" t="str">
        <f ca="1">IFERROR(INDEX(总课程表0!R:R,MATCH($A102,总课程表0!R:R,0)-1)&amp;CHAR(10)&amp;INDEX(总课程表0!$A:$A,MATCH($A102,总课程表0!R:R,0)-1),"")</f>
        <v/>
      </c>
      <c r="S102" s="49" t="str">
        <f>IFERROR(INDEX(总课程表0!S:S,MATCH($A102,总课程表0!S:S,0)-1)&amp;CHAR(10)&amp;INDEX(总课程表0!$A:$A,MATCH($A102,总课程表0!S:S,0)-1),"")</f>
        <v/>
      </c>
      <c r="T102" s="49" t="str">
        <f>IFERROR(INDEX(总课程表0!T:T,MATCH($A102,总课程表0!T:T,0)-1)&amp;CHAR(10)&amp;INDEX(总课程表0!$A:$A,MATCH($A102,总课程表0!T:T,0)-1),"")</f>
        <v/>
      </c>
      <c r="U102" s="50" t="str">
        <f>IFERROR(INDEX(总课程表0!U:U,MATCH($A102,总课程表0!U:U,0)-1)&amp;CHAR(10)&amp;INDEX(总课程表0!$A:$A,MATCH($A102,总课程表0!U:U,0)-1),"")</f>
        <v/>
      </c>
      <c r="V102" s="51" t="str">
        <f>IFERROR(INDEX(总课程表0!V:V,MATCH($A102,总课程表0!V:V,0)-1)&amp;CHAR(10)&amp;INDEX(总课程表0!$A:$A,MATCH($A102,总课程表0!V:V,0)-1),"")</f>
        <v/>
      </c>
      <c r="W102" s="49" t="str">
        <f>IFERROR(INDEX(总课程表0!W:W,MATCH($A102,总课程表0!W:W,0)-1)&amp;CHAR(10)&amp;INDEX(总课程表0!$A:$A,MATCH($A102,总课程表0!W:W,0)-1),"")</f>
        <v/>
      </c>
      <c r="X102" s="49" t="str">
        <f t="array" ref="X102">IFERROR(IF(OR(A102=走班课),"选修",INDEX(总课程表0!X:X,MATCH($A102,总课程表0!X:X,0)-1)&amp;CHAR(10)&amp;INDEX(总课程表0!$A:$A,MATCH($A102,总课程表0!X:X,0)-1)),"")</f>
        <v/>
      </c>
      <c r="Y102" s="54" t="str">
        <f>IFERROR(INDEX(总课程表0!Y:Y,MATCH($A102,总课程表0!Y:Y,0)-1)&amp;CHAR(10)&amp;INDEX(总课程表0!$A:$A,MATCH($A102,总课程表0!Y:Y,0)-1),"")</f>
        <v/>
      </c>
      <c r="Z102" s="51" t="str">
        <f ca="1">IFERROR(INDEX(总课程表0!Z:Z,MATCH($A102,总课程表0!Z:Z,0)-1)&amp;CHAR(10)&amp;INDEX(总课程表0!$A:$A,MATCH($A102,总课程表0!Z:Z,0)-1),"")</f>
        <v/>
      </c>
      <c r="AA102" s="49" t="str">
        <f>IFERROR(INDEX(总课程表0!AA:AA,MATCH($A102,总课程表0!AA:AA,0)-1)&amp;CHAR(10)&amp;INDEX(总课程表0!$A:$A,MATCH($A102,总课程表0!AA:AA,0)-1),"")</f>
        <v/>
      </c>
      <c r="AB102" s="49" t="str">
        <f>IFERROR(INDEX(总课程表0!AB:AB,MATCH($A102,总课程表0!AB:AB,0)-1)&amp;CHAR(10)&amp;INDEX(总课程表0!$A:$A,MATCH($A102,总课程表0!AB:AB,0)-1),"")</f>
        <v/>
      </c>
      <c r="AC102" s="50" t="str">
        <f>IFERROR(INDEX(总课程表0!AC:AC,MATCH($A102,总课程表0!AC:AC,0)-1)&amp;CHAR(10)&amp;INDEX(总课程表0!$A:$A,MATCH($A102,总课程表0!AC:AC,0)-1),"")</f>
        <v/>
      </c>
      <c r="AD102" s="51" t="str">
        <f>IFERROR(INDEX(总课程表0!AD:AD,MATCH($A102,总课程表0!AD:AD,0)-1)&amp;CHAR(10)&amp;INDEX(总课程表0!$A:$A,MATCH($A102,总课程表0!AD:AD,0)-1),"")</f>
        <v/>
      </c>
      <c r="AE102" s="49" t="str">
        <f>IFERROR(INDEX(总课程表0!AE:AE,MATCH($A102,总课程表0!AE:AE,0)-1)&amp;CHAR(10)&amp;INDEX(总课程表0!$A:$A,MATCH($A102,总课程表0!AE:AE,0)-1),"")</f>
        <v/>
      </c>
      <c r="AF102" s="49" t="str">
        <f>IFERROR(INDEX(总课程表0!AF:AF,MATCH($A102,总课程表0!AF:AF,0)-1)&amp;CHAR(10)&amp;INDEX(总课程表0!$A:$A,MATCH($A102,总课程表0!AF:AF,0)-1),"")</f>
        <v/>
      </c>
      <c r="AG102" s="54" t="str">
        <f>IFERROR(INDEX(总课程表0!AG:AG,MATCH($A102,总课程表0!AG:AG,0)-1)&amp;CHAR(10)&amp;INDEX(总课程表0!$A:$A,MATCH($A102,总课程表0!AG:AG,0)-1),"")</f>
        <v/>
      </c>
      <c r="AH102" s="51" t="str">
        <f ca="1">IFERROR(INDEX(总课程表0!AH:AH,MATCH($A102,总课程表0!AH:AH,0)-1)&amp;CHAR(10)&amp;INDEX(总课程表0!$A:$A,MATCH($A102,总课程表0!AH:AH,0)-1),"")</f>
        <v/>
      </c>
      <c r="AI102" s="49" t="str">
        <f>IFERROR(INDEX(总课程表0!AI:AI,MATCH($A102,总课程表0!AI:AI,0)-1)&amp;CHAR(10)&amp;INDEX(总课程表0!$A:$A,MATCH($A102,总课程表0!AI:AI,0)-1),"")</f>
        <v/>
      </c>
      <c r="AJ102" s="49" t="str">
        <f>IFERROR(INDEX(总课程表0!AJ:AJ,MATCH($A102,总课程表0!AJ:AJ,0)-1)&amp;CHAR(10)&amp;INDEX(总课程表0!$A:$A,MATCH($A102,总课程表0!AJ:AJ,0)-1),"")</f>
        <v/>
      </c>
      <c r="AK102" s="50" t="str">
        <f>IFERROR(INDEX(总课程表0!AK:AK,MATCH($A102,总课程表0!AK:AK,0)-1)&amp;CHAR(10)&amp;INDEX(总课程表0!$A:$A,MATCH($A102,总课程表0!AK:AK,0)-1),"")</f>
        <v/>
      </c>
      <c r="AL102" s="51" t="str">
        <f>IFERROR(INDEX(总课程表0!AL:AL,MATCH($A102,总课程表0!AL:AL,0)-1)&amp;CHAR(10)&amp;INDEX(总课程表0!$A:$A,MATCH($A102,总课程表0!AL:AL,0)-1),"")</f>
        <v/>
      </c>
      <c r="AM102" s="49" t="str">
        <f>IFERROR(INDEX(总课程表0!AM:AM,MATCH($A102,总课程表0!AM:AM,0)-1)&amp;CHAR(10)&amp;INDEX(总课程表0!$A:$A,MATCH($A102,总课程表0!AM:AM,0)-1),"")</f>
        <v/>
      </c>
      <c r="AN102" s="49" t="str">
        <f>IFERROR(INDEX(总课程表0!AN:AN,MATCH($A102,总课程表0!AN:AN,0)-1)&amp;CHAR(10)&amp;INDEX(总课程表0!$A:$A,MATCH($A102,总课程表0!AN:AN,0)-1),"")</f>
        <v/>
      </c>
      <c r="AO102" s="54" t="str">
        <f>IFERROR(INDEX(总课程表0!AO:AO,MATCH($A102,总课程表0!AO:AO,0)-1)&amp;CHAR(10)&amp;INDEX(总课程表0!$A:$A,MATCH($A102,总课程表0!AO:AO,0)-1),"")</f>
        <v/>
      </c>
      <c r="AR102" s="56"/>
      <c r="AS102" s="56"/>
      <c r="AT102" s="56"/>
      <c r="AU102" s="56"/>
      <c r="AV102" s="56"/>
    </row>
    <row r="103" spans="1:48" ht="22.6" customHeight="1" x14ac:dyDescent="0.15">
      <c r="A103" s="20" t="str">
        <f>教师安排!AI101</f>
        <v>赵正伟</v>
      </c>
      <c r="B103" s="48" t="str">
        <f ca="1">IFERROR(INDEX(总课程表0!B:B,MATCH($A103,总课程表0!B:B,0)-1)&amp;CHAR(10)&amp;INDEX(总课程表0!$A:$A,MATCH($A103,总课程表0!B:B,0)-1),"")</f>
        <v>数学
七5</v>
      </c>
      <c r="C103" s="49" t="str">
        <f>IFERROR(INDEX(总课程表0!C:C,MATCH($A103,总课程表0!C:C,0)-1)&amp;CHAR(10)&amp;INDEX(总课程表0!$A:$A,MATCH($A103,总课程表0!C:C,0)-1),"")</f>
        <v/>
      </c>
      <c r="D103" s="49" t="str">
        <f>IFERROR(INDEX(总课程表0!D:D,MATCH($A103,总课程表0!D:D,0)-1)&amp;CHAR(10)&amp;INDEX(总课程表0!$A:$A,MATCH($A103,总课程表0!D:D,0)-1),"")</f>
        <v/>
      </c>
      <c r="E103" s="50" t="str">
        <f>IFERROR(INDEX(总课程表0!E:E,MATCH($A103,总课程表0!E:E,0)-1)&amp;CHAR(10)&amp;INDEX(总课程表0!$A:$A,MATCH($A103,总课程表0!E:E,0)-1),"")</f>
        <v/>
      </c>
      <c r="F103" s="51" t="str">
        <f>IFERROR(INDEX(总课程表0!F:F,MATCH($A103,总课程表0!F:F,0)-1)&amp;CHAR(10)&amp;INDEX(总课程表0!$A:$A,MATCH($A103,总课程表0!F:F,0)-1),"")</f>
        <v/>
      </c>
      <c r="G103" s="49" t="str">
        <f>IFERROR(INDEX(总课程表0!G:G,MATCH($A103,总课程表0!G:G,0)-1)&amp;CHAR(10)&amp;INDEX(总课程表0!$A:$A,MATCH($A103,总课程表0!G:G,0)-1),"")</f>
        <v/>
      </c>
      <c r="H103" s="49" t="str">
        <f>IFERROR(INDEX(总课程表0!H:H,MATCH($A103,总课程表0!H:H,0)-1)&amp;CHAR(10)&amp;INDEX(总课程表0!$A:$A,MATCH($A103,总课程表0!H:H,0)-1),"")</f>
        <v/>
      </c>
      <c r="I103" s="54" t="str">
        <f>IFERROR(INDEX(总课程表0!I:I,MATCH($A103,总课程表0!I:I,0)-1)&amp;CHAR(10)&amp;INDEX(总课程表0!$A:$A,MATCH($A103,总课程表0!I:I,0)-1),"")</f>
        <v>安/书
七5</v>
      </c>
      <c r="J103" s="51" t="str">
        <f ca="1">IFERROR(INDEX(总课程表0!J:J,MATCH($A103,总课程表0!J:J,0)-1)&amp;CHAR(10)&amp;INDEX(总课程表0!$A:$A,MATCH($A103,总课程表0!J:J,0)-1),"")</f>
        <v/>
      </c>
      <c r="K103" s="49" t="str">
        <f>IFERROR(INDEX(总课程表0!K:K,MATCH($A103,总课程表0!K:K,0)-1)&amp;CHAR(10)&amp;INDEX(总课程表0!$A:$A,MATCH($A103,总课程表0!K:K,0)-1),"")</f>
        <v/>
      </c>
      <c r="L103" s="49" t="str">
        <f>IFERROR(INDEX(总课程表0!L:L,MATCH($A103,总课程表0!L:L,0)-1)&amp;CHAR(10)&amp;INDEX(总课程表0!$A:$A,MATCH($A103,总课程表0!L:L,0)-1),"")</f>
        <v>数学
七5</v>
      </c>
      <c r="M103" s="50" t="str">
        <f>IFERROR(INDEX(总课程表0!M:M,MATCH($A103,总课程表0!M:M,0)-1)&amp;CHAR(10)&amp;INDEX(总课程表0!$A:$A,MATCH($A103,总课程表0!M:M,0)-1),"")</f>
        <v/>
      </c>
      <c r="N103" s="51" t="str">
        <f>IFERROR(INDEX(总课程表0!N:N,MATCH($A103,总课程表0!N:N,0)-1)&amp;CHAR(10)&amp;INDEX(总课程表0!$A:$A,MATCH($A103,总课程表0!N:N,0)-1),"")</f>
        <v>综实
七5</v>
      </c>
      <c r="O103" s="49" t="str">
        <f>IFERROR(INDEX(总课程表0!O:O,MATCH($A103,总课程表0!O:O,0)-1)&amp;CHAR(10)&amp;INDEX(总课程表0!$A:$A,MATCH($A103,总课程表0!O:O,0)-1),"")</f>
        <v/>
      </c>
      <c r="P103" s="49" t="str">
        <f>IFERROR(INDEX(总课程表0!P:P,MATCH($A103,总课程表0!P:P,0)-1)&amp;CHAR(10)&amp;INDEX(总课程表0!$A:$A,MATCH($A103,总课程表0!P:P,0)-1),"")</f>
        <v/>
      </c>
      <c r="Q103" s="54" t="str">
        <f>IFERROR(INDEX(总课程表0!Q:Q,MATCH($A103,总课程表0!Q:Q,0)-1)&amp;CHAR(10)&amp;INDEX(总课程表0!$A:$A,MATCH($A103,总课程表0!Q:Q,0)-1),"")</f>
        <v>安/书
七3</v>
      </c>
      <c r="R103" s="51" t="str">
        <f ca="1">IFERROR(INDEX(总课程表0!R:R,MATCH($A103,总课程表0!R:R,0)-1)&amp;CHAR(10)&amp;INDEX(总课程表0!$A:$A,MATCH($A103,总课程表0!R:R,0)-1),"")</f>
        <v/>
      </c>
      <c r="S103" s="49" t="str">
        <f>IFERROR(INDEX(总课程表0!S:S,MATCH($A103,总课程表0!S:S,0)-1)&amp;CHAR(10)&amp;INDEX(总课程表0!$A:$A,MATCH($A103,总课程表0!S:S,0)-1),"")</f>
        <v>数学
七5</v>
      </c>
      <c r="T103" s="49" t="str">
        <f>IFERROR(INDEX(总课程表0!T:T,MATCH($A103,总课程表0!T:T,0)-1)&amp;CHAR(10)&amp;INDEX(总课程表0!$A:$A,MATCH($A103,总课程表0!T:T,0)-1),"")</f>
        <v/>
      </c>
      <c r="U103" s="50" t="str">
        <f>IFERROR(INDEX(总课程表0!U:U,MATCH($A103,总课程表0!U:U,0)-1)&amp;CHAR(10)&amp;INDEX(总课程表0!$A:$A,MATCH($A103,总课程表0!U:U,0)-1),"")</f>
        <v/>
      </c>
      <c r="V103" s="51" t="str">
        <f>IFERROR(INDEX(总课程表0!V:V,MATCH($A103,总课程表0!V:V,0)-1)&amp;CHAR(10)&amp;INDEX(总课程表0!$A:$A,MATCH($A103,总课程表0!V:V,0)-1),"")</f>
        <v/>
      </c>
      <c r="W103" s="49" t="str">
        <f>IFERROR(INDEX(总课程表0!W:W,MATCH($A103,总课程表0!W:W,0)-1)&amp;CHAR(10)&amp;INDEX(总课程表0!$A:$A,MATCH($A103,总课程表0!W:W,0)-1),"")</f>
        <v/>
      </c>
      <c r="X103" s="49" t="str">
        <f t="array" ref="X103">IFERROR(IF(OR(A103=走班课),"选修",INDEX(总课程表0!X:X,MATCH($A103,总课程表0!X:X,0)-1)&amp;CHAR(10)&amp;INDEX(总课程表0!$A:$A,MATCH($A103,总课程表0!X:X,0)-1)),"")</f>
        <v>选修</v>
      </c>
      <c r="Y103" s="54" t="str">
        <f>IFERROR(INDEX(总课程表0!Y:Y,MATCH($A103,总课程表0!Y:Y,0)-1)&amp;CHAR(10)&amp;INDEX(总课程表0!$A:$A,MATCH($A103,总课程表0!Y:Y,0)-1),"")</f>
        <v>安/书
七2</v>
      </c>
      <c r="Z103" s="51" t="str">
        <f ca="1">IFERROR(INDEX(总课程表0!Z:Z,MATCH($A103,总课程表0!Z:Z,0)-1)&amp;CHAR(10)&amp;INDEX(总课程表0!$A:$A,MATCH($A103,总课程表0!Z:Z,0)-1),"")</f>
        <v/>
      </c>
      <c r="AA103" s="49" t="str">
        <f>IFERROR(INDEX(总课程表0!AA:AA,MATCH($A103,总课程表0!AA:AA,0)-1)&amp;CHAR(10)&amp;INDEX(总课程表0!$A:$A,MATCH($A103,总课程表0!AA:AA,0)-1),"")</f>
        <v/>
      </c>
      <c r="AB103" s="49" t="str">
        <f>IFERROR(INDEX(总课程表0!AB:AB,MATCH($A103,总课程表0!AB:AB,0)-1)&amp;CHAR(10)&amp;INDEX(总课程表0!$A:$A,MATCH($A103,总课程表0!AB:AB,0)-1),"")</f>
        <v/>
      </c>
      <c r="AC103" s="50" t="str">
        <f>IFERROR(INDEX(总课程表0!AC:AC,MATCH($A103,总课程表0!AC:AC,0)-1)&amp;CHAR(10)&amp;INDEX(总课程表0!$A:$A,MATCH($A103,总课程表0!AC:AC,0)-1),"")</f>
        <v>数学
七5</v>
      </c>
      <c r="AD103" s="51" t="str">
        <f>IFERROR(INDEX(总课程表0!AD:AD,MATCH($A103,总课程表0!AD:AD,0)-1)&amp;CHAR(10)&amp;INDEX(总课程表0!$A:$A,MATCH($A103,总课程表0!AD:AD,0)-1),"")</f>
        <v/>
      </c>
      <c r="AE103" s="49" t="str">
        <f>IFERROR(INDEX(总课程表0!AE:AE,MATCH($A103,总课程表0!AE:AE,0)-1)&amp;CHAR(10)&amp;INDEX(总课程表0!$A:$A,MATCH($A103,总课程表0!AE:AE,0)-1),"")</f>
        <v/>
      </c>
      <c r="AF103" s="49" t="str">
        <f>IFERROR(INDEX(总课程表0!AF:AF,MATCH($A103,总课程表0!AF:AF,0)-1)&amp;CHAR(10)&amp;INDEX(总课程表0!$A:$A,MATCH($A103,总课程表0!AF:AF,0)-1),"")</f>
        <v/>
      </c>
      <c r="AG103" s="54" t="str">
        <f>IFERROR(INDEX(总课程表0!AG:AG,MATCH($A103,总课程表0!AG:AG,0)-1)&amp;CHAR(10)&amp;INDEX(总课程表0!$A:$A,MATCH($A103,总课程表0!AG:AG,0)-1),"")</f>
        <v>安/书
七1</v>
      </c>
      <c r="AH103" s="51" t="str">
        <f ca="1">IFERROR(INDEX(总课程表0!AH:AH,MATCH($A103,总课程表0!AH:AH,0)-1)&amp;CHAR(10)&amp;INDEX(总课程表0!$A:$A,MATCH($A103,总课程表0!AH:AH,0)-1),"")</f>
        <v>数学
七5</v>
      </c>
      <c r="AI103" s="49" t="str">
        <f>IFERROR(INDEX(总课程表0!AI:AI,MATCH($A103,总课程表0!AI:AI,0)-1)&amp;CHAR(10)&amp;INDEX(总课程表0!$A:$A,MATCH($A103,总课程表0!AI:AI,0)-1),"")</f>
        <v/>
      </c>
      <c r="AJ103" s="49" t="str">
        <f>IFERROR(INDEX(总课程表0!AJ:AJ,MATCH($A103,总课程表0!AJ:AJ,0)-1)&amp;CHAR(10)&amp;INDEX(总课程表0!$A:$A,MATCH($A103,总课程表0!AJ:AJ,0)-1),"")</f>
        <v/>
      </c>
      <c r="AK103" s="50" t="str">
        <f>IFERROR(INDEX(总课程表0!AK:AK,MATCH($A103,总课程表0!AK:AK,0)-1)&amp;CHAR(10)&amp;INDEX(总课程表0!$A:$A,MATCH($A103,总课程表0!AK:AK,0)-1),"")</f>
        <v/>
      </c>
      <c r="AL103" s="51" t="str">
        <f>IFERROR(INDEX(总课程表0!AL:AL,MATCH($A103,总课程表0!AL:AL,0)-1)&amp;CHAR(10)&amp;INDEX(总课程表0!$A:$A,MATCH($A103,总课程表0!AL:AL,0)-1),"")</f>
        <v/>
      </c>
      <c r="AM103" s="49" t="str">
        <f>IFERROR(INDEX(总课程表0!AM:AM,MATCH($A103,总课程表0!AM:AM,0)-1)&amp;CHAR(10)&amp;INDEX(总课程表0!$A:$A,MATCH($A103,总课程表0!AM:AM,0)-1),"")</f>
        <v/>
      </c>
      <c r="AN103" s="49" t="str">
        <f>IFERROR(INDEX(总课程表0!AN:AN,MATCH($A103,总课程表0!AN:AN,0)-1)&amp;CHAR(10)&amp;INDEX(总课程表0!$A:$A,MATCH($A103,总课程表0!AN:AN,0)-1),"")</f>
        <v/>
      </c>
      <c r="AO103" s="54" t="str">
        <f>IFERROR(INDEX(总课程表0!AO:AO,MATCH($A103,总课程表0!AO:AO,0)-1)&amp;CHAR(10)&amp;INDEX(总课程表0!$A:$A,MATCH($A103,总课程表0!AO:AO,0)-1),"")</f>
        <v>安/书
七4</v>
      </c>
      <c r="AR103" s="56"/>
      <c r="AS103" s="56"/>
      <c r="AT103" s="56"/>
      <c r="AU103" s="56"/>
      <c r="AV103" s="56"/>
    </row>
    <row r="104" spans="1:48" ht="22.6" customHeight="1" x14ac:dyDescent="0.15">
      <c r="A104" s="20" t="str">
        <f>教师安排!AI102</f>
        <v>仲羚</v>
      </c>
      <c r="B104" s="48" t="str">
        <f ca="1">IFERROR(INDEX(总课程表0!B:B,MATCH($A104,总课程表0!B:B,0)-1)&amp;CHAR(10)&amp;INDEX(总课程表0!$A:$A,MATCH($A104,总课程表0!B:B,0)-1),"")</f>
        <v/>
      </c>
      <c r="C104" s="49" t="str">
        <f>IFERROR(INDEX(总课程表0!C:C,MATCH($A104,总课程表0!C:C,0)-1)&amp;CHAR(10)&amp;INDEX(总课程表0!$A:$A,MATCH($A104,总课程表0!C:C,0)-1),"")</f>
        <v>政治
八8</v>
      </c>
      <c r="D104" s="49" t="str">
        <f>IFERROR(INDEX(总课程表0!D:D,MATCH($A104,总课程表0!D:D,0)-1)&amp;CHAR(10)&amp;INDEX(总课程表0!$A:$A,MATCH($A104,总课程表0!D:D,0)-1),"")</f>
        <v/>
      </c>
      <c r="E104" s="50" t="str">
        <f>IFERROR(INDEX(总课程表0!E:E,MATCH($A104,总课程表0!E:E,0)-1)&amp;CHAR(10)&amp;INDEX(总课程表0!$A:$A,MATCH($A104,总课程表0!E:E,0)-1),"")</f>
        <v/>
      </c>
      <c r="F104" s="51" t="str">
        <f>IFERROR(INDEX(总课程表0!F:F,MATCH($A104,总课程表0!F:F,0)-1)&amp;CHAR(10)&amp;INDEX(总课程表0!$A:$A,MATCH($A104,总课程表0!F:F,0)-1),"")</f>
        <v>政治
九4</v>
      </c>
      <c r="G104" s="49" t="str">
        <f>IFERROR(INDEX(总课程表0!G:G,MATCH($A104,总课程表0!G:G,0)-1)&amp;CHAR(10)&amp;INDEX(总课程表0!$A:$A,MATCH($A104,总课程表0!G:G,0)-1),"")</f>
        <v/>
      </c>
      <c r="H104" s="49" t="str">
        <f>IFERROR(INDEX(总课程表0!H:H,MATCH($A104,总课程表0!H:H,0)-1)&amp;CHAR(10)&amp;INDEX(总课程表0!$A:$A,MATCH($A104,总课程表0!H:H,0)-1),"")</f>
        <v/>
      </c>
      <c r="I104" s="54" t="str">
        <f>IFERROR(INDEX(总课程表0!I:I,MATCH($A104,总课程表0!I:I,0)-1)&amp;CHAR(10)&amp;INDEX(总课程表0!$A:$A,MATCH($A104,总课程表0!I:I,0)-1),"")</f>
        <v>民族
七8</v>
      </c>
      <c r="J104" s="51" t="str">
        <f ca="1">IFERROR(INDEX(总课程表0!J:J,MATCH($A104,总课程表0!J:J,0)-1)&amp;CHAR(10)&amp;INDEX(总课程表0!$A:$A,MATCH($A104,总课程表0!J:J,0)-1),"")</f>
        <v/>
      </c>
      <c r="K104" s="49" t="str">
        <f>IFERROR(INDEX(总课程表0!K:K,MATCH($A104,总课程表0!K:K,0)-1)&amp;CHAR(10)&amp;INDEX(总课程表0!$A:$A,MATCH($A104,总课程表0!K:K,0)-1),"")</f>
        <v/>
      </c>
      <c r="L104" s="49" t="str">
        <f>IFERROR(INDEX(总课程表0!L:L,MATCH($A104,总课程表0!L:L,0)-1)&amp;CHAR(10)&amp;INDEX(总课程表0!$A:$A,MATCH($A104,总课程表0!L:L,0)-1),"")</f>
        <v/>
      </c>
      <c r="M104" s="50" t="str">
        <f>IFERROR(INDEX(总课程表0!M:M,MATCH($A104,总课程表0!M:M,0)-1)&amp;CHAR(10)&amp;INDEX(总课程表0!$A:$A,MATCH($A104,总课程表0!M:M,0)-1),"")</f>
        <v/>
      </c>
      <c r="N104" s="51" t="str">
        <f>IFERROR(INDEX(总课程表0!N:N,MATCH($A104,总课程表0!N:N,0)-1)&amp;CHAR(10)&amp;INDEX(总课程表0!$A:$A,MATCH($A104,总课程表0!N:N,0)-1),"")</f>
        <v>政治
八5</v>
      </c>
      <c r="O104" s="49" t="str">
        <f>IFERROR(INDEX(总课程表0!O:O,MATCH($A104,总课程表0!O:O,0)-1)&amp;CHAR(10)&amp;INDEX(总课程表0!$A:$A,MATCH($A104,总课程表0!O:O,0)-1),"")</f>
        <v/>
      </c>
      <c r="P104" s="49" t="str">
        <f>IFERROR(INDEX(总课程表0!P:P,MATCH($A104,总课程表0!P:P,0)-1)&amp;CHAR(10)&amp;INDEX(总课程表0!$A:$A,MATCH($A104,总课程表0!P:P,0)-1),"")</f>
        <v>地校2
九5</v>
      </c>
      <c r="Q104" s="54" t="str">
        <f>IFERROR(INDEX(总课程表0!Q:Q,MATCH($A104,总课程表0!Q:Q,0)-1)&amp;CHAR(10)&amp;INDEX(总课程表0!$A:$A,MATCH($A104,总课程表0!Q:Q,0)-1),"")</f>
        <v/>
      </c>
      <c r="R104" s="51" t="str">
        <f ca="1">IFERROR(INDEX(总课程表0!R:R,MATCH($A104,总课程表0!R:R,0)-1)&amp;CHAR(10)&amp;INDEX(总课程表0!$A:$A,MATCH($A104,总课程表0!R:R,0)-1),"")</f>
        <v/>
      </c>
      <c r="S104" s="49" t="str">
        <f>IFERROR(INDEX(总课程表0!S:S,MATCH($A104,总课程表0!S:S,0)-1)&amp;CHAR(10)&amp;INDEX(总课程表0!$A:$A,MATCH($A104,总课程表0!S:S,0)-1),"")</f>
        <v/>
      </c>
      <c r="T104" s="49" t="str">
        <f>IFERROR(INDEX(总课程表0!T:T,MATCH($A104,总课程表0!T:T,0)-1)&amp;CHAR(10)&amp;INDEX(总课程表0!$A:$A,MATCH($A104,总课程表0!T:T,0)-1),"")</f>
        <v/>
      </c>
      <c r="U104" s="50" t="str">
        <f>IFERROR(INDEX(总课程表0!U:U,MATCH($A104,总课程表0!U:U,0)-1)&amp;CHAR(10)&amp;INDEX(总课程表0!$A:$A,MATCH($A104,总课程表0!U:U,0)-1),"")</f>
        <v/>
      </c>
      <c r="V104" s="51" t="str">
        <f>IFERROR(INDEX(总课程表0!V:V,MATCH($A104,总课程表0!V:V,0)-1)&amp;CHAR(10)&amp;INDEX(总课程表0!$A:$A,MATCH($A104,总课程表0!V:V,0)-1),"")</f>
        <v/>
      </c>
      <c r="W104" s="49" t="str">
        <f>IFERROR(INDEX(总课程表0!W:W,MATCH($A104,总课程表0!W:W,0)-1)&amp;CHAR(10)&amp;INDEX(总课程表0!$A:$A,MATCH($A104,总课程表0!W:W,0)-1),"")</f>
        <v/>
      </c>
      <c r="X104" s="49" t="str">
        <f t="array" ref="X104">IFERROR(IF(OR(A104=走班课),"选修",INDEX(总课程表0!X:X,MATCH($A104,总课程表0!X:X,0)-1)&amp;CHAR(10)&amp;INDEX(总课程表0!$A:$A,MATCH($A104,总课程表0!X:X,0)-1)),"")</f>
        <v>地校2
九4</v>
      </c>
      <c r="Y104" s="54" t="str">
        <f>IFERROR(INDEX(总课程表0!Y:Y,MATCH($A104,总课程表0!Y:Y,0)-1)&amp;CHAR(10)&amp;INDEX(总课程表0!$A:$A,MATCH($A104,总课程表0!Y:Y,0)-1),"")</f>
        <v/>
      </c>
      <c r="Z104" s="51" t="str">
        <f ca="1">IFERROR(INDEX(总课程表0!Z:Z,MATCH($A104,总课程表0!Z:Z,0)-1)&amp;CHAR(10)&amp;INDEX(总课程表0!$A:$A,MATCH($A104,总课程表0!Z:Z,0)-1),"")</f>
        <v/>
      </c>
      <c r="AA104" s="49" t="str">
        <f>IFERROR(INDEX(总课程表0!AA:AA,MATCH($A104,总课程表0!AA:AA,0)-1)&amp;CHAR(10)&amp;INDEX(总课程表0!$A:$A,MATCH($A104,总课程表0!AA:AA,0)-1),"")</f>
        <v/>
      </c>
      <c r="AB104" s="49" t="str">
        <f>IFERROR(INDEX(总课程表0!AB:AB,MATCH($A104,总课程表0!AB:AB,0)-1)&amp;CHAR(10)&amp;INDEX(总课程表0!$A:$A,MATCH($A104,总课程表0!AB:AB,0)-1),"")</f>
        <v>政治
九5</v>
      </c>
      <c r="AC104" s="50" t="str">
        <f>IFERROR(INDEX(总课程表0!AC:AC,MATCH($A104,总课程表0!AC:AC,0)-1)&amp;CHAR(10)&amp;INDEX(总课程表0!$A:$A,MATCH($A104,总课程表0!AC:AC,0)-1),"")</f>
        <v/>
      </c>
      <c r="AD104" s="51" t="str">
        <f>IFERROR(INDEX(总课程表0!AD:AD,MATCH($A104,总课程表0!AD:AD,0)-1)&amp;CHAR(10)&amp;INDEX(总课程表0!$A:$A,MATCH($A104,总课程表0!AD:AD,0)-1),"")</f>
        <v>政治
九4</v>
      </c>
      <c r="AE104" s="49" t="str">
        <f>IFERROR(INDEX(总课程表0!AE:AE,MATCH($A104,总课程表0!AE:AE,0)-1)&amp;CHAR(10)&amp;INDEX(总课程表0!$A:$A,MATCH($A104,总课程表0!AE:AE,0)-1),"")</f>
        <v/>
      </c>
      <c r="AF104" s="49" t="str">
        <f>IFERROR(INDEX(总课程表0!AF:AF,MATCH($A104,总课程表0!AF:AF,0)-1)&amp;CHAR(10)&amp;INDEX(总课程表0!$A:$A,MATCH($A104,总课程表0!AF:AF,0)-1),"")</f>
        <v>政治
八8</v>
      </c>
      <c r="AG104" s="54" t="str">
        <f>IFERROR(INDEX(总课程表0!AG:AG,MATCH($A104,总课程表0!AG:AG,0)-1)&amp;CHAR(10)&amp;INDEX(总课程表0!$A:$A,MATCH($A104,总课程表0!AG:AG,0)-1),"")</f>
        <v>民族
七5</v>
      </c>
      <c r="AH104" s="51" t="str">
        <f ca="1">IFERROR(INDEX(总课程表0!AH:AH,MATCH($A104,总课程表0!AH:AH,0)-1)&amp;CHAR(10)&amp;INDEX(总课程表0!$A:$A,MATCH($A104,总课程表0!AH:AH,0)-1),"")</f>
        <v/>
      </c>
      <c r="AI104" s="49" t="str">
        <f>IFERROR(INDEX(总课程表0!AI:AI,MATCH($A104,总课程表0!AI:AI,0)-1)&amp;CHAR(10)&amp;INDEX(总课程表0!$A:$A,MATCH($A104,总课程表0!AI:AI,0)-1),"")</f>
        <v/>
      </c>
      <c r="AJ104" s="49" t="str">
        <f>IFERROR(INDEX(总课程表0!AJ:AJ,MATCH($A104,总课程表0!AJ:AJ,0)-1)&amp;CHAR(10)&amp;INDEX(总课程表0!$A:$A,MATCH($A104,总课程表0!AJ:AJ,0)-1),"")</f>
        <v/>
      </c>
      <c r="AK104" s="50" t="str">
        <f>IFERROR(INDEX(总课程表0!AK:AK,MATCH($A104,总课程表0!AK:AK,0)-1)&amp;CHAR(10)&amp;INDEX(总课程表0!$A:$A,MATCH($A104,总课程表0!AK:AK,0)-1),"")</f>
        <v/>
      </c>
      <c r="AL104" s="51" t="str">
        <f>IFERROR(INDEX(总课程表0!AL:AL,MATCH($A104,总课程表0!AL:AL,0)-1)&amp;CHAR(10)&amp;INDEX(总课程表0!$A:$A,MATCH($A104,总课程表0!AL:AL,0)-1),"")</f>
        <v>政治
八5</v>
      </c>
      <c r="AM104" s="49" t="str">
        <f>IFERROR(INDEX(总课程表0!AM:AM,MATCH($A104,总课程表0!AM:AM,0)-1)&amp;CHAR(10)&amp;INDEX(总课程表0!$A:$A,MATCH($A104,总课程表0!AM:AM,0)-1),"")</f>
        <v/>
      </c>
      <c r="AN104" s="49" t="str">
        <f>IFERROR(INDEX(总课程表0!AN:AN,MATCH($A104,总课程表0!AN:AN,0)-1)&amp;CHAR(10)&amp;INDEX(总课程表0!$A:$A,MATCH($A104,总课程表0!AN:AN,0)-1),"")</f>
        <v>政治
九5</v>
      </c>
      <c r="AO104" s="54" t="str">
        <f>IFERROR(INDEX(总课程表0!AO:AO,MATCH($A104,总课程表0!AO:AO,0)-1)&amp;CHAR(10)&amp;INDEX(总课程表0!$A:$A,MATCH($A104,总课程表0!AO:AO,0)-1),"")</f>
        <v/>
      </c>
      <c r="AR104" s="56"/>
      <c r="AS104" s="56"/>
      <c r="AT104" s="56"/>
      <c r="AU104" s="56"/>
      <c r="AV104" s="56"/>
    </row>
    <row r="105" spans="1:48" ht="22.6" customHeight="1" x14ac:dyDescent="0.15">
      <c r="A105" s="20" t="str">
        <f>教师安排!AI103</f>
        <v>周春霞</v>
      </c>
      <c r="B105" s="48" t="str">
        <f ca="1">IFERROR(INDEX(总课程表0!B:B,MATCH($A105,总课程表0!B:B,0)-1)&amp;CHAR(10)&amp;INDEX(总课程表0!$A:$A,MATCH($A105,总课程表0!B:B,0)-1),"")</f>
        <v/>
      </c>
      <c r="C105" s="49" t="str">
        <f>IFERROR(INDEX(总课程表0!C:C,MATCH($A105,总课程表0!C:C,0)-1)&amp;CHAR(10)&amp;INDEX(总课程表0!$A:$A,MATCH($A105,总课程表0!C:C,0)-1),"")</f>
        <v/>
      </c>
      <c r="D105" s="49" t="str">
        <f>IFERROR(INDEX(总课程表0!D:D,MATCH($A105,总课程表0!D:D,0)-1)&amp;CHAR(10)&amp;INDEX(总课程表0!$A:$A,MATCH($A105,总课程表0!D:D,0)-1),"")</f>
        <v>体育
七8</v>
      </c>
      <c r="E105" s="50" t="str">
        <f>IFERROR(INDEX(总课程表0!E:E,MATCH($A105,总课程表0!E:E,0)-1)&amp;CHAR(10)&amp;INDEX(总课程表0!$A:$A,MATCH($A105,总课程表0!E:E,0)-1),"")</f>
        <v/>
      </c>
      <c r="F105" s="51" t="str">
        <f>IFERROR(INDEX(总课程表0!F:F,MATCH($A105,总课程表0!F:F,0)-1)&amp;CHAR(10)&amp;INDEX(总课程表0!$A:$A,MATCH($A105,总课程表0!F:F,0)-1),"")</f>
        <v>体育
七7</v>
      </c>
      <c r="G105" s="49" t="str">
        <f>IFERROR(INDEX(总课程表0!G:G,MATCH($A105,总课程表0!G:G,0)-1)&amp;CHAR(10)&amp;INDEX(总课程表0!$A:$A,MATCH($A105,总课程表0!G:G,0)-1),"")</f>
        <v/>
      </c>
      <c r="H105" s="49" t="str">
        <f>IFERROR(INDEX(总课程表0!H:H,MATCH($A105,总课程表0!H:H,0)-1)&amp;CHAR(10)&amp;INDEX(总课程表0!$A:$A,MATCH($A105,总课程表0!H:H,0)-1),"")</f>
        <v/>
      </c>
      <c r="I105" s="54" t="str">
        <f>IFERROR(INDEX(总课程表0!I:I,MATCH($A105,总课程表0!I:I,0)-1)&amp;CHAR(10)&amp;INDEX(总课程表0!$A:$A,MATCH($A105,总课程表0!I:I,0)-1),"")</f>
        <v/>
      </c>
      <c r="J105" s="51" t="str">
        <f ca="1">IFERROR(INDEX(总课程表0!J:J,MATCH($A105,总课程表0!J:J,0)-1)&amp;CHAR(10)&amp;INDEX(总课程表0!$A:$A,MATCH($A105,总课程表0!J:J,0)-1),"")</f>
        <v/>
      </c>
      <c r="K105" s="49" t="str">
        <f>IFERROR(INDEX(总课程表0!K:K,MATCH($A105,总课程表0!K:K,0)-1)&amp;CHAR(10)&amp;INDEX(总课程表0!$A:$A,MATCH($A105,总课程表0!K:K,0)-1),"")</f>
        <v/>
      </c>
      <c r="L105" s="49" t="str">
        <f>IFERROR(INDEX(总课程表0!L:L,MATCH($A105,总课程表0!L:L,0)-1)&amp;CHAR(10)&amp;INDEX(总课程表0!$A:$A,MATCH($A105,总课程表0!L:L,0)-1),"")</f>
        <v/>
      </c>
      <c r="M105" s="50" t="str">
        <f>IFERROR(INDEX(总课程表0!M:M,MATCH($A105,总课程表0!M:M,0)-1)&amp;CHAR(10)&amp;INDEX(总课程表0!$A:$A,MATCH($A105,总课程表0!M:M,0)-1),"")</f>
        <v/>
      </c>
      <c r="N105" s="51" t="str">
        <f>IFERROR(INDEX(总课程表0!N:N,MATCH($A105,总课程表0!N:N,0)-1)&amp;CHAR(10)&amp;INDEX(总课程表0!$A:$A,MATCH($A105,总课程表0!N:N,0)-1),"")</f>
        <v/>
      </c>
      <c r="O105" s="49" t="str">
        <f>IFERROR(INDEX(总课程表0!O:O,MATCH($A105,总课程表0!O:O,0)-1)&amp;CHAR(10)&amp;INDEX(总课程表0!$A:$A,MATCH($A105,总课程表0!O:O,0)-1),"")</f>
        <v/>
      </c>
      <c r="P105" s="49" t="str">
        <f>IFERROR(INDEX(总课程表0!P:P,MATCH($A105,总课程表0!P:P,0)-1)&amp;CHAR(10)&amp;INDEX(总课程表0!$A:$A,MATCH($A105,总课程表0!P:P,0)-1),"")</f>
        <v/>
      </c>
      <c r="Q105" s="54" t="str">
        <f>IFERROR(INDEX(总课程表0!Q:Q,MATCH($A105,总课程表0!Q:Q,0)-1)&amp;CHAR(10)&amp;INDEX(总课程表0!$A:$A,MATCH($A105,总课程表0!Q:Q,0)-1),"")</f>
        <v/>
      </c>
      <c r="R105" s="51" t="str">
        <f ca="1">IFERROR(INDEX(总课程表0!R:R,MATCH($A105,总课程表0!R:R,0)-1)&amp;CHAR(10)&amp;INDEX(总课程表0!$A:$A,MATCH($A105,总课程表0!R:R,0)-1),"")</f>
        <v/>
      </c>
      <c r="S105" s="49" t="str">
        <f>IFERROR(INDEX(总课程表0!S:S,MATCH($A105,总课程表0!S:S,0)-1)&amp;CHAR(10)&amp;INDEX(总课程表0!$A:$A,MATCH($A105,总课程表0!S:S,0)-1),"")</f>
        <v/>
      </c>
      <c r="T105" s="49" t="str">
        <f>IFERROR(INDEX(总课程表0!T:T,MATCH($A105,总课程表0!T:T,0)-1)&amp;CHAR(10)&amp;INDEX(总课程表0!$A:$A,MATCH($A105,总课程表0!T:T,0)-1),"")</f>
        <v/>
      </c>
      <c r="U105" s="50" t="str">
        <f>IFERROR(INDEX(总课程表0!U:U,MATCH($A105,总课程表0!U:U,0)-1)&amp;CHAR(10)&amp;INDEX(总课程表0!$A:$A,MATCH($A105,总课程表0!U:U,0)-1),"")</f>
        <v/>
      </c>
      <c r="V105" s="51" t="str">
        <f>IFERROR(INDEX(总课程表0!V:V,MATCH($A105,总课程表0!V:V,0)-1)&amp;CHAR(10)&amp;INDEX(总课程表0!$A:$A,MATCH($A105,总课程表0!V:V,0)-1),"")</f>
        <v/>
      </c>
      <c r="W105" s="49" t="str">
        <f>IFERROR(INDEX(总课程表0!W:W,MATCH($A105,总课程表0!W:W,0)-1)&amp;CHAR(10)&amp;INDEX(总课程表0!$A:$A,MATCH($A105,总课程表0!W:W,0)-1),"")</f>
        <v>班会
七8</v>
      </c>
      <c r="X105" s="49" t="str">
        <f t="array" ref="X105">IFERROR(IF(OR(A105=走班课),"选修",INDEX(总课程表0!X:X,MATCH($A105,总课程表0!X:X,0)-1)&amp;CHAR(10)&amp;INDEX(总课程表0!$A:$A,MATCH($A105,总课程表0!X:X,0)-1)),"")</f>
        <v/>
      </c>
      <c r="Y105" s="54" t="str">
        <f>IFERROR(INDEX(总课程表0!Y:Y,MATCH($A105,总课程表0!Y:Y,0)-1)&amp;CHAR(10)&amp;INDEX(总课程表0!$A:$A,MATCH($A105,总课程表0!Y:Y,0)-1),"")</f>
        <v/>
      </c>
      <c r="Z105" s="51" t="str">
        <f ca="1">IFERROR(INDEX(总课程表0!Z:Z,MATCH($A105,总课程表0!Z:Z,0)-1)&amp;CHAR(10)&amp;INDEX(总课程表0!$A:$A,MATCH($A105,总课程表0!Z:Z,0)-1),"")</f>
        <v/>
      </c>
      <c r="AA105" s="49" t="str">
        <f>IFERROR(INDEX(总课程表0!AA:AA,MATCH($A105,总课程表0!AA:AA,0)-1)&amp;CHAR(10)&amp;INDEX(总课程表0!$A:$A,MATCH($A105,总课程表0!AA:AA,0)-1),"")</f>
        <v>体育
七7</v>
      </c>
      <c r="AB105" s="49" t="str">
        <f>IFERROR(INDEX(总课程表0!AB:AB,MATCH($A105,总课程表0!AB:AB,0)-1)&amp;CHAR(10)&amp;INDEX(总课程表0!$A:$A,MATCH($A105,总课程表0!AB:AB,0)-1),"")</f>
        <v>体育
七8</v>
      </c>
      <c r="AC105" s="50" t="str">
        <f>IFERROR(INDEX(总课程表0!AC:AC,MATCH($A105,总课程表0!AC:AC,0)-1)&amp;CHAR(10)&amp;INDEX(总课程表0!$A:$A,MATCH($A105,总课程表0!AC:AC,0)-1),"")</f>
        <v/>
      </c>
      <c r="AD105" s="51" t="str">
        <f>IFERROR(INDEX(总课程表0!AD:AD,MATCH($A105,总课程表0!AD:AD,0)-1)&amp;CHAR(10)&amp;INDEX(总课程表0!$A:$A,MATCH($A105,总课程表0!AD:AD,0)-1),"")</f>
        <v/>
      </c>
      <c r="AE105" s="49" t="str">
        <f>IFERROR(INDEX(总课程表0!AE:AE,MATCH($A105,总课程表0!AE:AE,0)-1)&amp;CHAR(10)&amp;INDEX(总课程表0!$A:$A,MATCH($A105,总课程表0!AE:AE,0)-1),"")</f>
        <v/>
      </c>
      <c r="AF105" s="49" t="str">
        <f>IFERROR(INDEX(总课程表0!AF:AF,MATCH($A105,总课程表0!AF:AF,0)-1)&amp;CHAR(10)&amp;INDEX(总课程表0!$A:$A,MATCH($A105,总课程表0!AF:AF,0)-1),"")</f>
        <v>健康
七8</v>
      </c>
      <c r="AG105" s="54" t="str">
        <f>IFERROR(INDEX(总课程表0!AG:AG,MATCH($A105,总课程表0!AG:AG,0)-1)&amp;CHAR(10)&amp;INDEX(总课程表0!$A:$A,MATCH($A105,总课程表0!AG:AG,0)-1),"")</f>
        <v/>
      </c>
      <c r="AH105" s="51" t="str">
        <f ca="1">IFERROR(INDEX(总课程表0!AH:AH,MATCH($A105,总课程表0!AH:AH,0)-1)&amp;CHAR(10)&amp;INDEX(总课程表0!$A:$A,MATCH($A105,总课程表0!AH:AH,0)-1),"")</f>
        <v/>
      </c>
      <c r="AI105" s="49" t="str">
        <f>IFERROR(INDEX(总课程表0!AI:AI,MATCH($A105,总课程表0!AI:AI,0)-1)&amp;CHAR(10)&amp;INDEX(总课程表0!$A:$A,MATCH($A105,总课程表0!AI:AI,0)-1),"")</f>
        <v>体育
七7</v>
      </c>
      <c r="AJ105" s="49" t="str">
        <f>IFERROR(INDEX(总课程表0!AJ:AJ,MATCH($A105,总课程表0!AJ:AJ,0)-1)&amp;CHAR(10)&amp;INDEX(总课程表0!$A:$A,MATCH($A105,总课程表0!AJ:AJ,0)-1),"")</f>
        <v/>
      </c>
      <c r="AK105" s="50" t="str">
        <f>IFERROR(INDEX(总课程表0!AK:AK,MATCH($A105,总课程表0!AK:AK,0)-1)&amp;CHAR(10)&amp;INDEX(总课程表0!$A:$A,MATCH($A105,总课程表0!AK:AK,0)-1),"")</f>
        <v/>
      </c>
      <c r="AL105" s="51" t="str">
        <f>IFERROR(INDEX(总课程表0!AL:AL,MATCH($A105,总课程表0!AL:AL,0)-1)&amp;CHAR(10)&amp;INDEX(总课程表0!$A:$A,MATCH($A105,总课程表0!AL:AL,0)-1),"")</f>
        <v/>
      </c>
      <c r="AM105" s="49" t="str">
        <f>IFERROR(INDEX(总课程表0!AM:AM,MATCH($A105,总课程表0!AM:AM,0)-1)&amp;CHAR(10)&amp;INDEX(总课程表0!$A:$A,MATCH($A105,总课程表0!AM:AM,0)-1),"")</f>
        <v>体育
七8</v>
      </c>
      <c r="AN105" s="49" t="str">
        <f>IFERROR(INDEX(总课程表0!AN:AN,MATCH($A105,总课程表0!AN:AN,0)-1)&amp;CHAR(10)&amp;INDEX(总课程表0!$A:$A,MATCH($A105,总课程表0!AN:AN,0)-1),"")</f>
        <v/>
      </c>
      <c r="AO105" s="54" t="str">
        <f>IFERROR(INDEX(总课程表0!AO:AO,MATCH($A105,总课程表0!AO:AO,0)-1)&amp;CHAR(10)&amp;INDEX(总课程表0!$A:$A,MATCH($A105,总课程表0!AO:AO,0)-1),"")</f>
        <v/>
      </c>
      <c r="AR105" s="56"/>
      <c r="AS105" s="56"/>
      <c r="AT105" s="56"/>
      <c r="AU105" s="56"/>
      <c r="AV105" s="56"/>
    </row>
    <row r="106" spans="1:48" ht="22.6" customHeight="1" x14ac:dyDescent="0.15">
      <c r="A106" s="20" t="str">
        <f>教师安排!AI104</f>
        <v>周洁</v>
      </c>
      <c r="B106" s="48" t="str">
        <f ca="1">IFERROR(INDEX(总课程表0!B:B,MATCH($A106,总课程表0!B:B,0)-1)&amp;CHAR(10)&amp;INDEX(总课程表0!$A:$A,MATCH($A106,总课程表0!B:B,0)-1),"")</f>
        <v>语文
八4</v>
      </c>
      <c r="C106" s="49" t="str">
        <f>IFERROR(INDEX(总课程表0!C:C,MATCH($A106,总课程表0!C:C,0)-1)&amp;CHAR(10)&amp;INDEX(总课程表0!$A:$A,MATCH($A106,总课程表0!C:C,0)-1),"")</f>
        <v/>
      </c>
      <c r="D106" s="49" t="str">
        <f>IFERROR(INDEX(总课程表0!D:D,MATCH($A106,总课程表0!D:D,0)-1)&amp;CHAR(10)&amp;INDEX(总课程表0!$A:$A,MATCH($A106,总课程表0!D:D,0)-1),"")</f>
        <v/>
      </c>
      <c r="E106" s="50" t="str">
        <f>IFERROR(INDEX(总课程表0!E:E,MATCH($A106,总课程表0!E:E,0)-1)&amp;CHAR(10)&amp;INDEX(总课程表0!$A:$A,MATCH($A106,总课程表0!E:E,0)-1),"")</f>
        <v/>
      </c>
      <c r="F106" s="51" t="str">
        <f>IFERROR(INDEX(总课程表0!F:F,MATCH($A106,总课程表0!F:F,0)-1)&amp;CHAR(10)&amp;INDEX(总课程表0!$A:$A,MATCH($A106,总课程表0!F:F,0)-1),"")</f>
        <v/>
      </c>
      <c r="G106" s="49" t="str">
        <f>IFERROR(INDEX(总课程表0!G:G,MATCH($A106,总课程表0!G:G,0)-1)&amp;CHAR(10)&amp;INDEX(总课程表0!$A:$A,MATCH($A106,总课程表0!G:G,0)-1),"")</f>
        <v>语文
八6</v>
      </c>
      <c r="H106" s="49" t="str">
        <f>IFERROR(INDEX(总课程表0!H:H,MATCH($A106,总课程表0!H:H,0)-1)&amp;CHAR(10)&amp;INDEX(总课程表0!$A:$A,MATCH($A106,总课程表0!H:H,0)-1),"")</f>
        <v/>
      </c>
      <c r="I106" s="54" t="str">
        <f>IFERROR(INDEX(总课程表0!I:I,MATCH($A106,总课程表0!I:I,0)-1)&amp;CHAR(10)&amp;INDEX(总课程表0!$A:$A,MATCH($A106,总课程表0!I:I,0)-1),"")</f>
        <v/>
      </c>
      <c r="J106" s="51" t="str">
        <f ca="1">IFERROR(INDEX(总课程表0!J:J,MATCH($A106,总课程表0!J:J,0)-1)&amp;CHAR(10)&amp;INDEX(总课程表0!$A:$A,MATCH($A106,总课程表0!J:J,0)-1),"")</f>
        <v>语文
八6</v>
      </c>
      <c r="K106" s="49" t="str">
        <f>IFERROR(INDEX(总课程表0!K:K,MATCH($A106,总课程表0!K:K,0)-1)&amp;CHAR(10)&amp;INDEX(总课程表0!$A:$A,MATCH($A106,总课程表0!K:K,0)-1),"")</f>
        <v/>
      </c>
      <c r="L106" s="49" t="str">
        <f>IFERROR(INDEX(总课程表0!L:L,MATCH($A106,总课程表0!L:L,0)-1)&amp;CHAR(10)&amp;INDEX(总课程表0!$A:$A,MATCH($A106,总课程表0!L:L,0)-1),"")</f>
        <v/>
      </c>
      <c r="M106" s="50" t="str">
        <f>IFERROR(INDEX(总课程表0!M:M,MATCH($A106,总课程表0!M:M,0)-1)&amp;CHAR(10)&amp;INDEX(总课程表0!$A:$A,MATCH($A106,总课程表0!M:M,0)-1),"")</f>
        <v/>
      </c>
      <c r="N106" s="51" t="str">
        <f>IFERROR(INDEX(总课程表0!N:N,MATCH($A106,总课程表0!N:N,0)-1)&amp;CHAR(10)&amp;INDEX(总课程表0!$A:$A,MATCH($A106,总课程表0!N:N,0)-1),"")</f>
        <v>语文
八4</v>
      </c>
      <c r="O106" s="49" t="str">
        <f>IFERROR(INDEX(总课程表0!O:O,MATCH($A106,总课程表0!O:O,0)-1)&amp;CHAR(10)&amp;INDEX(总课程表0!$A:$A,MATCH($A106,总课程表0!O:O,0)-1),"")</f>
        <v/>
      </c>
      <c r="P106" s="49" t="str">
        <f>IFERROR(INDEX(总课程表0!P:P,MATCH($A106,总课程表0!P:P,0)-1)&amp;CHAR(10)&amp;INDEX(总课程表0!$A:$A,MATCH($A106,总课程表0!P:P,0)-1),"")</f>
        <v/>
      </c>
      <c r="Q106" s="54" t="str">
        <f>IFERROR(INDEX(总课程表0!Q:Q,MATCH($A106,总课程表0!Q:Q,0)-1)&amp;CHAR(10)&amp;INDEX(总课程表0!$A:$A,MATCH($A106,总课程表0!Q:Q,0)-1),"")</f>
        <v/>
      </c>
      <c r="R106" s="51" t="str">
        <f ca="1">IFERROR(INDEX(总课程表0!R:R,MATCH($A106,总课程表0!R:R,0)-1)&amp;CHAR(10)&amp;INDEX(总课程表0!$A:$A,MATCH($A106,总课程表0!R:R,0)-1),"")</f>
        <v>语文
八6</v>
      </c>
      <c r="S106" s="49" t="str">
        <f>IFERROR(INDEX(总课程表0!S:S,MATCH($A106,总课程表0!S:S,0)-1)&amp;CHAR(10)&amp;INDEX(总课程表0!$A:$A,MATCH($A106,总课程表0!S:S,0)-1),"")</f>
        <v>语文
八4</v>
      </c>
      <c r="T106" s="49" t="str">
        <f>IFERROR(INDEX(总课程表0!T:T,MATCH($A106,总课程表0!T:T,0)-1)&amp;CHAR(10)&amp;INDEX(总课程表0!$A:$A,MATCH($A106,总课程表0!T:T,0)-1),"")</f>
        <v/>
      </c>
      <c r="U106" s="50" t="str">
        <f>IFERROR(INDEX(总课程表0!U:U,MATCH($A106,总课程表0!U:U,0)-1)&amp;CHAR(10)&amp;INDEX(总课程表0!$A:$A,MATCH($A106,总课程表0!U:U,0)-1),"")</f>
        <v/>
      </c>
      <c r="V106" s="51" t="str">
        <f>IFERROR(INDEX(总课程表0!V:V,MATCH($A106,总课程表0!V:V,0)-1)&amp;CHAR(10)&amp;INDEX(总课程表0!$A:$A,MATCH($A106,总课程表0!V:V,0)-1),"")</f>
        <v/>
      </c>
      <c r="W106" s="49" t="str">
        <f>IFERROR(INDEX(总课程表0!W:W,MATCH($A106,总课程表0!W:W,0)-1)&amp;CHAR(10)&amp;INDEX(总课程表0!$A:$A,MATCH($A106,总课程表0!W:W,0)-1),"")</f>
        <v/>
      </c>
      <c r="X106" s="49" t="str">
        <f t="array" ref="X106">IFERROR(IF(OR(A106=走班课),"选修",INDEX(总课程表0!X:X,MATCH($A106,总课程表0!X:X,0)-1)&amp;CHAR(10)&amp;INDEX(总课程表0!$A:$A,MATCH($A106,总课程表0!X:X,0)-1)),"")</f>
        <v/>
      </c>
      <c r="Y106" s="54" t="str">
        <f>IFERROR(INDEX(总课程表0!Y:Y,MATCH($A106,总课程表0!Y:Y,0)-1)&amp;CHAR(10)&amp;INDEX(总课程表0!$A:$A,MATCH($A106,总课程表0!Y:Y,0)-1),"")</f>
        <v/>
      </c>
      <c r="Z106" s="51" t="str">
        <f ca="1">IFERROR(INDEX(总课程表0!Z:Z,MATCH($A106,总课程表0!Z:Z,0)-1)&amp;CHAR(10)&amp;INDEX(总课程表0!$A:$A,MATCH($A106,总课程表0!Z:Z,0)-1),"")</f>
        <v/>
      </c>
      <c r="AA106" s="49" t="str">
        <f>IFERROR(INDEX(总课程表0!AA:AA,MATCH($A106,总课程表0!AA:AA,0)-1)&amp;CHAR(10)&amp;INDEX(总课程表0!$A:$A,MATCH($A106,总课程表0!AA:AA,0)-1),"")</f>
        <v>语文
八6</v>
      </c>
      <c r="AB106" s="49" t="str">
        <f>IFERROR(INDEX(总课程表0!AB:AB,MATCH($A106,总课程表0!AB:AB,0)-1)&amp;CHAR(10)&amp;INDEX(总课程表0!$A:$A,MATCH($A106,总课程表0!AB:AB,0)-1),"")</f>
        <v>语文
八4</v>
      </c>
      <c r="AC106" s="50" t="str">
        <f>IFERROR(INDEX(总课程表0!AC:AC,MATCH($A106,总课程表0!AC:AC,0)-1)&amp;CHAR(10)&amp;INDEX(总课程表0!$A:$A,MATCH($A106,总课程表0!AC:AC,0)-1),"")</f>
        <v/>
      </c>
      <c r="AD106" s="51" t="str">
        <f>IFERROR(INDEX(总课程表0!AD:AD,MATCH($A106,总课程表0!AD:AD,0)-1)&amp;CHAR(10)&amp;INDEX(总课程表0!$A:$A,MATCH($A106,总课程表0!AD:AD,0)-1),"")</f>
        <v/>
      </c>
      <c r="AE106" s="49" t="str">
        <f>IFERROR(INDEX(总课程表0!AE:AE,MATCH($A106,总课程表0!AE:AE,0)-1)&amp;CHAR(10)&amp;INDEX(总课程表0!$A:$A,MATCH($A106,总课程表0!AE:AE,0)-1),"")</f>
        <v/>
      </c>
      <c r="AF106" s="49" t="str">
        <f>IFERROR(INDEX(总课程表0!AF:AF,MATCH($A106,总课程表0!AF:AF,0)-1)&amp;CHAR(10)&amp;INDEX(总课程表0!$A:$A,MATCH($A106,总课程表0!AF:AF,0)-1),"")</f>
        <v/>
      </c>
      <c r="AG106" s="54" t="str">
        <f>IFERROR(INDEX(总课程表0!AG:AG,MATCH($A106,总课程表0!AG:AG,0)-1)&amp;CHAR(10)&amp;INDEX(总课程表0!$A:$A,MATCH($A106,总课程表0!AG:AG,0)-1),"")</f>
        <v/>
      </c>
      <c r="AH106" s="51" t="str">
        <f ca="1">IFERROR(INDEX(总课程表0!AH:AH,MATCH($A106,总课程表0!AH:AH,0)-1)&amp;CHAR(10)&amp;INDEX(总课程表0!$A:$A,MATCH($A106,总课程表0!AH:AH,0)-1),"")</f>
        <v/>
      </c>
      <c r="AI106" s="49" t="str">
        <f>IFERROR(INDEX(总课程表0!AI:AI,MATCH($A106,总课程表0!AI:AI,0)-1)&amp;CHAR(10)&amp;INDEX(总课程表0!$A:$A,MATCH($A106,总课程表0!AI:AI,0)-1),"")</f>
        <v>语文
八4</v>
      </c>
      <c r="AJ106" s="49" t="str">
        <f>IFERROR(INDEX(总课程表0!AJ:AJ,MATCH($A106,总课程表0!AJ:AJ,0)-1)&amp;CHAR(10)&amp;INDEX(总课程表0!$A:$A,MATCH($A106,总课程表0!AJ:AJ,0)-1),"")</f>
        <v/>
      </c>
      <c r="AK106" s="50" t="str">
        <f>IFERROR(INDEX(总课程表0!AK:AK,MATCH($A106,总课程表0!AK:AK,0)-1)&amp;CHAR(10)&amp;INDEX(总课程表0!$A:$A,MATCH($A106,总课程表0!AK:AK,0)-1),"")</f>
        <v/>
      </c>
      <c r="AL106" s="51" t="str">
        <f>IFERROR(INDEX(总课程表0!AL:AL,MATCH($A106,总课程表0!AL:AL,0)-1)&amp;CHAR(10)&amp;INDEX(总课程表0!$A:$A,MATCH($A106,总课程表0!AL:AL,0)-1),"")</f>
        <v/>
      </c>
      <c r="AM106" s="49" t="str">
        <f>IFERROR(INDEX(总课程表0!AM:AM,MATCH($A106,总课程表0!AM:AM,0)-1)&amp;CHAR(10)&amp;INDEX(总课程表0!$A:$A,MATCH($A106,总课程表0!AM:AM,0)-1),"")</f>
        <v/>
      </c>
      <c r="AN106" s="49" t="str">
        <f>IFERROR(INDEX(总课程表0!AN:AN,MATCH($A106,总课程表0!AN:AN,0)-1)&amp;CHAR(10)&amp;INDEX(总课程表0!$A:$A,MATCH($A106,总课程表0!AN:AN,0)-1),"")</f>
        <v>语文
八6</v>
      </c>
      <c r="AO106" s="54" t="str">
        <f>IFERROR(INDEX(总课程表0!AO:AO,MATCH($A106,总课程表0!AO:AO,0)-1)&amp;CHAR(10)&amp;INDEX(总课程表0!$A:$A,MATCH($A106,总课程表0!AO:AO,0)-1),"")</f>
        <v/>
      </c>
      <c r="AR106" s="56"/>
      <c r="AS106" s="56"/>
      <c r="AT106" s="56"/>
      <c r="AU106" s="56"/>
      <c r="AV106" s="56"/>
    </row>
    <row r="107" spans="1:48" ht="22.6" customHeight="1" x14ac:dyDescent="0.15">
      <c r="A107" s="20" t="str">
        <f>教师安排!AI105</f>
        <v>周茹玉</v>
      </c>
      <c r="B107" s="48" t="str">
        <f ca="1">IFERROR(INDEX(总课程表0!B:B,MATCH($A107,总课程表0!B:B,0)-1)&amp;CHAR(10)&amp;INDEX(总课程表0!$A:$A,MATCH($A107,总课程表0!B:B,0)-1),"")</f>
        <v>综实1
九3</v>
      </c>
      <c r="C107" s="49" t="str">
        <f>IFERROR(INDEX(总课程表0!C:C,MATCH($A107,总课程表0!C:C,0)-1)&amp;CHAR(10)&amp;INDEX(总课程表0!$A:$A,MATCH($A107,总课程表0!C:C,0)-1),"")</f>
        <v/>
      </c>
      <c r="D107" s="49" t="str">
        <f>IFERROR(INDEX(总课程表0!D:D,MATCH($A107,总课程表0!D:D,0)-1)&amp;CHAR(10)&amp;INDEX(总课程表0!$A:$A,MATCH($A107,总课程表0!D:D,0)-1),"")</f>
        <v/>
      </c>
      <c r="E107" s="50" t="str">
        <f>IFERROR(INDEX(总课程表0!E:E,MATCH($A107,总课程表0!E:E,0)-1)&amp;CHAR(10)&amp;INDEX(总课程表0!$A:$A,MATCH($A107,总课程表0!E:E,0)-1),"")</f>
        <v/>
      </c>
      <c r="F107" s="51" t="str">
        <f>IFERROR(INDEX(总课程表0!F:F,MATCH($A107,总课程表0!F:F,0)-1)&amp;CHAR(10)&amp;INDEX(总课程表0!$A:$A,MATCH($A107,总课程表0!F:F,0)-1),"")</f>
        <v>物理
九5</v>
      </c>
      <c r="G107" s="49" t="str">
        <f>IFERROR(INDEX(总课程表0!G:G,MATCH($A107,总课程表0!G:G,0)-1)&amp;CHAR(10)&amp;INDEX(总课程表0!$A:$A,MATCH($A107,总课程表0!G:G,0)-1),"")</f>
        <v/>
      </c>
      <c r="H107" s="49" t="str">
        <f>IFERROR(INDEX(总课程表0!H:H,MATCH($A107,总课程表0!H:H,0)-1)&amp;CHAR(10)&amp;INDEX(总课程表0!$A:$A,MATCH($A107,总课程表0!H:H,0)-1),"")</f>
        <v/>
      </c>
      <c r="I107" s="54" t="str">
        <f>IFERROR(INDEX(总课程表0!I:I,MATCH($A107,总课程表0!I:I,0)-1)&amp;CHAR(10)&amp;INDEX(总课程表0!$A:$A,MATCH($A107,总课程表0!I:I,0)-1),"")</f>
        <v/>
      </c>
      <c r="J107" s="51" t="str">
        <f ca="1">IFERROR(INDEX(总课程表0!J:J,MATCH($A107,总课程表0!J:J,0)-1)&amp;CHAR(10)&amp;INDEX(总课程表0!$A:$A,MATCH($A107,总课程表0!J:J,0)-1),"")</f>
        <v/>
      </c>
      <c r="K107" s="49" t="str">
        <f>IFERROR(INDEX(总课程表0!K:K,MATCH($A107,总课程表0!K:K,0)-1)&amp;CHAR(10)&amp;INDEX(总课程表0!$A:$A,MATCH($A107,总课程表0!K:K,0)-1),"")</f>
        <v/>
      </c>
      <c r="L107" s="49" t="str">
        <f>IFERROR(INDEX(总课程表0!L:L,MATCH($A107,总课程表0!L:L,0)-1)&amp;CHAR(10)&amp;INDEX(总课程表0!$A:$A,MATCH($A107,总课程表0!L:L,0)-1),"")</f>
        <v/>
      </c>
      <c r="M107" s="50" t="str">
        <f>IFERROR(INDEX(总课程表0!M:M,MATCH($A107,总课程表0!M:M,0)-1)&amp;CHAR(10)&amp;INDEX(总课程表0!$A:$A,MATCH($A107,总课程表0!M:M,0)-1),"")</f>
        <v>综实1
九5</v>
      </c>
      <c r="N107" s="51" t="str">
        <f>IFERROR(INDEX(总课程表0!N:N,MATCH($A107,总课程表0!N:N,0)-1)&amp;CHAR(10)&amp;INDEX(总课程表0!$A:$A,MATCH($A107,总课程表0!N:N,0)-1),"")</f>
        <v>物理
九3</v>
      </c>
      <c r="O107" s="49" t="str">
        <f>IFERROR(INDEX(总课程表0!O:O,MATCH($A107,总课程表0!O:O,0)-1)&amp;CHAR(10)&amp;INDEX(总课程表0!$A:$A,MATCH($A107,总课程表0!O:O,0)-1),"")</f>
        <v/>
      </c>
      <c r="P107" s="49" t="str">
        <f>IFERROR(INDEX(总课程表0!P:P,MATCH($A107,总课程表0!P:P,0)-1)&amp;CHAR(10)&amp;INDEX(总课程表0!$A:$A,MATCH($A107,总课程表0!P:P,0)-1),"")</f>
        <v/>
      </c>
      <c r="Q107" s="54" t="str">
        <f>IFERROR(INDEX(总课程表0!Q:Q,MATCH($A107,总课程表0!Q:Q,0)-1)&amp;CHAR(10)&amp;INDEX(总课程表0!$A:$A,MATCH($A107,总课程表0!Q:Q,0)-1),"")</f>
        <v/>
      </c>
      <c r="R107" s="51" t="str">
        <f ca="1">IFERROR(INDEX(总课程表0!R:R,MATCH($A107,总课程表0!R:R,0)-1)&amp;CHAR(10)&amp;INDEX(总课程表0!$A:$A,MATCH($A107,总课程表0!R:R,0)-1),"")</f>
        <v/>
      </c>
      <c r="S107" s="49" t="str">
        <f>IFERROR(INDEX(总课程表0!S:S,MATCH($A107,总课程表0!S:S,0)-1)&amp;CHAR(10)&amp;INDEX(总课程表0!$A:$A,MATCH($A107,总课程表0!S:S,0)-1),"")</f>
        <v/>
      </c>
      <c r="T107" s="49" t="str">
        <f>IFERROR(INDEX(总课程表0!T:T,MATCH($A107,总课程表0!T:T,0)-1)&amp;CHAR(10)&amp;INDEX(总课程表0!$A:$A,MATCH($A107,总课程表0!T:T,0)-1),"")</f>
        <v/>
      </c>
      <c r="U107" s="50" t="str">
        <f>IFERROR(INDEX(总课程表0!U:U,MATCH($A107,总课程表0!U:U,0)-1)&amp;CHAR(10)&amp;INDEX(总课程表0!$A:$A,MATCH($A107,总课程表0!U:U,0)-1),"")</f>
        <v/>
      </c>
      <c r="V107" s="51" t="str">
        <f>IFERROR(INDEX(总课程表0!V:V,MATCH($A107,总课程表0!V:V,0)-1)&amp;CHAR(10)&amp;INDEX(总课程表0!$A:$A,MATCH($A107,总课程表0!V:V,0)-1),"")</f>
        <v/>
      </c>
      <c r="W107" s="49" t="str">
        <f>IFERROR(INDEX(总课程表0!W:W,MATCH($A107,总课程表0!W:W,0)-1)&amp;CHAR(10)&amp;INDEX(总课程表0!$A:$A,MATCH($A107,总课程表0!W:W,0)-1),"")</f>
        <v>班会
九3</v>
      </c>
      <c r="X107" s="49" t="str">
        <f t="array" ref="X107">IFERROR(IF(OR(A107=走班课),"选修",INDEX(总课程表0!X:X,MATCH($A107,总课程表0!X:X,0)-1)&amp;CHAR(10)&amp;INDEX(总课程表0!$A:$A,MATCH($A107,总课程表0!X:X,0)-1)),"")</f>
        <v/>
      </c>
      <c r="Y107" s="54" t="str">
        <f>IFERROR(INDEX(总课程表0!Y:Y,MATCH($A107,总课程表0!Y:Y,0)-1)&amp;CHAR(10)&amp;INDEX(总课程表0!$A:$A,MATCH($A107,总课程表0!Y:Y,0)-1),"")</f>
        <v/>
      </c>
      <c r="Z107" s="51" t="str">
        <f ca="1">IFERROR(INDEX(总课程表0!Z:Z,MATCH($A107,总课程表0!Z:Z,0)-1)&amp;CHAR(10)&amp;INDEX(总课程表0!$A:$A,MATCH($A107,总课程表0!Z:Z,0)-1),"")</f>
        <v>物理
九3</v>
      </c>
      <c r="AA107" s="49" t="str">
        <f>IFERROR(INDEX(总课程表0!AA:AA,MATCH($A107,总课程表0!AA:AA,0)-1)&amp;CHAR(10)&amp;INDEX(总课程表0!$A:$A,MATCH($A107,总课程表0!AA:AA,0)-1),"")</f>
        <v>物理
九5</v>
      </c>
      <c r="AB107" s="49" t="str">
        <f>IFERROR(INDEX(总课程表0!AB:AB,MATCH($A107,总课程表0!AB:AB,0)-1)&amp;CHAR(10)&amp;INDEX(总课程表0!$A:$A,MATCH($A107,总课程表0!AB:AB,0)-1),"")</f>
        <v/>
      </c>
      <c r="AC107" s="50" t="str">
        <f>IFERROR(INDEX(总课程表0!AC:AC,MATCH($A107,总课程表0!AC:AC,0)-1)&amp;CHAR(10)&amp;INDEX(总课程表0!$A:$A,MATCH($A107,总课程表0!AC:AC,0)-1),"")</f>
        <v/>
      </c>
      <c r="AD107" s="51" t="str">
        <f>IFERROR(INDEX(总课程表0!AD:AD,MATCH($A107,总课程表0!AD:AD,0)-1)&amp;CHAR(10)&amp;INDEX(总课程表0!$A:$A,MATCH($A107,总课程表0!AD:AD,0)-1),"")</f>
        <v/>
      </c>
      <c r="AE107" s="49" t="str">
        <f>IFERROR(INDEX(总课程表0!AE:AE,MATCH($A107,总课程表0!AE:AE,0)-1)&amp;CHAR(10)&amp;INDEX(总课程表0!$A:$A,MATCH($A107,总课程表0!AE:AE,0)-1),"")</f>
        <v/>
      </c>
      <c r="AF107" s="49" t="str">
        <f>IFERROR(INDEX(总课程表0!AF:AF,MATCH($A107,总课程表0!AF:AF,0)-1)&amp;CHAR(10)&amp;INDEX(总课程表0!$A:$A,MATCH($A107,总课程表0!AF:AF,0)-1),"")</f>
        <v/>
      </c>
      <c r="AG107" s="54" t="str">
        <f>IFERROR(INDEX(总课程表0!AG:AG,MATCH($A107,总课程表0!AG:AG,0)-1)&amp;CHAR(10)&amp;INDEX(总课程表0!$A:$A,MATCH($A107,总课程表0!AG:AG,0)-1),"")</f>
        <v/>
      </c>
      <c r="AH107" s="51" t="str">
        <f ca="1">IFERROR(INDEX(总课程表0!AH:AH,MATCH($A107,总课程表0!AH:AH,0)-1)&amp;CHAR(10)&amp;INDEX(总课程表0!$A:$A,MATCH($A107,总课程表0!AH:AH,0)-1),"")</f>
        <v>物理
九5</v>
      </c>
      <c r="AI107" s="49" t="str">
        <f>IFERROR(INDEX(总课程表0!AI:AI,MATCH($A107,总课程表0!AI:AI,0)-1)&amp;CHAR(10)&amp;INDEX(总课程表0!$A:$A,MATCH($A107,总课程表0!AI:AI,0)-1),"")</f>
        <v/>
      </c>
      <c r="AJ107" s="49" t="str">
        <f>IFERROR(INDEX(总课程表0!AJ:AJ,MATCH($A107,总课程表0!AJ:AJ,0)-1)&amp;CHAR(10)&amp;INDEX(总课程表0!$A:$A,MATCH($A107,总课程表0!AJ:AJ,0)-1),"")</f>
        <v/>
      </c>
      <c r="AK107" s="50" t="str">
        <f>IFERROR(INDEX(总课程表0!AK:AK,MATCH($A107,总课程表0!AK:AK,0)-1)&amp;CHAR(10)&amp;INDEX(总课程表0!$A:$A,MATCH($A107,总课程表0!AK:AK,0)-1),"")</f>
        <v/>
      </c>
      <c r="AL107" s="51" t="str">
        <f>IFERROR(INDEX(总课程表0!AL:AL,MATCH($A107,总课程表0!AL:AL,0)-1)&amp;CHAR(10)&amp;INDEX(总课程表0!$A:$A,MATCH($A107,总课程表0!AL:AL,0)-1),"")</f>
        <v/>
      </c>
      <c r="AM107" s="49" t="str">
        <f>IFERROR(INDEX(总课程表0!AM:AM,MATCH($A107,总课程表0!AM:AM,0)-1)&amp;CHAR(10)&amp;INDEX(总课程表0!$A:$A,MATCH($A107,总课程表0!AM:AM,0)-1),"")</f>
        <v>物理
九3</v>
      </c>
      <c r="AN107" s="49" t="str">
        <f>IFERROR(INDEX(总课程表0!AN:AN,MATCH($A107,总课程表0!AN:AN,0)-1)&amp;CHAR(10)&amp;INDEX(总课程表0!$A:$A,MATCH($A107,总课程表0!AN:AN,0)-1),"")</f>
        <v/>
      </c>
      <c r="AO107" s="54" t="str">
        <f>IFERROR(INDEX(总课程表0!AO:AO,MATCH($A107,总课程表0!AO:AO,0)-1)&amp;CHAR(10)&amp;INDEX(总课程表0!$A:$A,MATCH($A107,总课程表0!AO:AO,0)-1),"")</f>
        <v/>
      </c>
      <c r="AR107" s="56"/>
      <c r="AS107" s="56"/>
      <c r="AT107" s="56"/>
      <c r="AU107" s="56"/>
      <c r="AV107" s="56"/>
    </row>
    <row r="108" spans="1:48" ht="22.6" customHeight="1" x14ac:dyDescent="0.15">
      <c r="A108" s="20" t="str">
        <f>教师安排!AI106</f>
        <v>周卫东</v>
      </c>
      <c r="B108" s="48" t="str">
        <f ca="1">IFERROR(INDEX(总课程表0!B:B,MATCH($A108,总课程表0!B:B,0)-1)&amp;CHAR(10)&amp;INDEX(总课程表0!$A:$A,MATCH($A108,总课程表0!B:B,0)-1),"")</f>
        <v/>
      </c>
      <c r="C108" s="49" t="str">
        <f>IFERROR(INDEX(总课程表0!C:C,MATCH($A108,总课程表0!C:C,0)-1)&amp;CHAR(10)&amp;INDEX(总课程表0!$A:$A,MATCH($A108,总课程表0!C:C,0)-1),"")</f>
        <v/>
      </c>
      <c r="D108" s="49" t="str">
        <f>IFERROR(INDEX(总课程表0!D:D,MATCH($A108,总课程表0!D:D,0)-1)&amp;CHAR(10)&amp;INDEX(总课程表0!$A:$A,MATCH($A108,总课程表0!D:D,0)-1),"")</f>
        <v/>
      </c>
      <c r="E108" s="50" t="str">
        <f>IFERROR(INDEX(总课程表0!E:E,MATCH($A108,总课程表0!E:E,0)-1)&amp;CHAR(10)&amp;INDEX(总课程表0!$A:$A,MATCH($A108,总课程表0!E:E,0)-1),"")</f>
        <v/>
      </c>
      <c r="F108" s="51" t="str">
        <f>IFERROR(INDEX(总课程表0!F:F,MATCH($A108,总课程表0!F:F,0)-1)&amp;CHAR(10)&amp;INDEX(总课程表0!$A:$A,MATCH($A108,总课程表0!F:F,0)-1),"")</f>
        <v/>
      </c>
      <c r="G108" s="49" t="str">
        <f>IFERROR(INDEX(总课程表0!G:G,MATCH($A108,总课程表0!G:G,0)-1)&amp;CHAR(10)&amp;INDEX(总课程表0!$A:$A,MATCH($A108,总课程表0!G:G,0)-1),"")</f>
        <v>语文
七10</v>
      </c>
      <c r="H108" s="49" t="str">
        <f>IFERROR(INDEX(总课程表0!H:H,MATCH($A108,总课程表0!H:H,0)-1)&amp;CHAR(10)&amp;INDEX(总课程表0!$A:$A,MATCH($A108,总课程表0!H:H,0)-1),"")</f>
        <v/>
      </c>
      <c r="I108" s="54" t="str">
        <f>IFERROR(INDEX(总课程表0!I:I,MATCH($A108,总课程表0!I:I,0)-1)&amp;CHAR(10)&amp;INDEX(总课程表0!$A:$A,MATCH($A108,总课程表0!I:I,0)-1),"")</f>
        <v/>
      </c>
      <c r="J108" s="51" t="str">
        <f ca="1">IFERROR(INDEX(总课程表0!J:J,MATCH($A108,总课程表0!J:J,0)-1)&amp;CHAR(10)&amp;INDEX(总课程表0!$A:$A,MATCH($A108,总课程表0!J:J,0)-1),"")</f>
        <v>语文
七10</v>
      </c>
      <c r="K108" s="49" t="str">
        <f>IFERROR(INDEX(总课程表0!K:K,MATCH($A108,总课程表0!K:K,0)-1)&amp;CHAR(10)&amp;INDEX(总课程表0!$A:$A,MATCH($A108,总课程表0!K:K,0)-1),"")</f>
        <v/>
      </c>
      <c r="L108" s="49" t="str">
        <f>IFERROR(INDEX(总课程表0!L:L,MATCH($A108,总课程表0!L:L,0)-1)&amp;CHAR(10)&amp;INDEX(总课程表0!$A:$A,MATCH($A108,总课程表0!L:L,0)-1),"")</f>
        <v/>
      </c>
      <c r="M108" s="50" t="str">
        <f>IFERROR(INDEX(总课程表0!M:M,MATCH($A108,总课程表0!M:M,0)-1)&amp;CHAR(10)&amp;INDEX(总课程表0!$A:$A,MATCH($A108,总课程表0!M:M,0)-1),"")</f>
        <v/>
      </c>
      <c r="N108" s="51" t="str">
        <f>IFERROR(INDEX(总课程表0!N:N,MATCH($A108,总课程表0!N:N,0)-1)&amp;CHAR(10)&amp;INDEX(总课程表0!$A:$A,MATCH($A108,总课程表0!N:N,0)-1),"")</f>
        <v/>
      </c>
      <c r="O108" s="49" t="str">
        <f>IFERROR(INDEX(总课程表0!O:O,MATCH($A108,总课程表0!O:O,0)-1)&amp;CHAR(10)&amp;INDEX(总课程表0!$A:$A,MATCH($A108,总课程表0!O:O,0)-1),"")</f>
        <v/>
      </c>
      <c r="P108" s="49" t="str">
        <f>IFERROR(INDEX(总课程表0!P:P,MATCH($A108,总课程表0!P:P,0)-1)&amp;CHAR(10)&amp;INDEX(总课程表0!$A:$A,MATCH($A108,总课程表0!P:P,0)-1),"")</f>
        <v/>
      </c>
      <c r="Q108" s="54" t="str">
        <f>IFERROR(INDEX(总课程表0!Q:Q,MATCH($A108,总课程表0!Q:Q,0)-1)&amp;CHAR(10)&amp;INDEX(总课程表0!$A:$A,MATCH($A108,总课程表0!Q:Q,0)-1),"")</f>
        <v/>
      </c>
      <c r="R108" s="51" t="str">
        <f ca="1">IFERROR(INDEX(总课程表0!R:R,MATCH($A108,总课程表0!R:R,0)-1)&amp;CHAR(10)&amp;INDEX(总课程表0!$A:$A,MATCH($A108,总课程表0!R:R,0)-1),"")</f>
        <v/>
      </c>
      <c r="S108" s="49" t="str">
        <f>IFERROR(INDEX(总课程表0!S:S,MATCH($A108,总课程表0!S:S,0)-1)&amp;CHAR(10)&amp;INDEX(总课程表0!$A:$A,MATCH($A108,总课程表0!S:S,0)-1),"")</f>
        <v>语文
七10</v>
      </c>
      <c r="T108" s="49" t="str">
        <f>IFERROR(INDEX(总课程表0!T:T,MATCH($A108,总课程表0!T:T,0)-1)&amp;CHAR(10)&amp;INDEX(总课程表0!$A:$A,MATCH($A108,总课程表0!T:T,0)-1),"")</f>
        <v/>
      </c>
      <c r="U108" s="50" t="str">
        <f>IFERROR(INDEX(总课程表0!U:U,MATCH($A108,总课程表0!U:U,0)-1)&amp;CHAR(10)&amp;INDEX(总课程表0!$A:$A,MATCH($A108,总课程表0!U:U,0)-1),"")</f>
        <v/>
      </c>
      <c r="V108" s="51" t="str">
        <f>IFERROR(INDEX(总课程表0!V:V,MATCH($A108,总课程表0!V:V,0)-1)&amp;CHAR(10)&amp;INDEX(总课程表0!$A:$A,MATCH($A108,总课程表0!V:V,0)-1),"")</f>
        <v/>
      </c>
      <c r="W108" s="49" t="str">
        <f>IFERROR(INDEX(总课程表0!W:W,MATCH($A108,总课程表0!W:W,0)-1)&amp;CHAR(10)&amp;INDEX(总课程表0!$A:$A,MATCH($A108,总课程表0!W:W,0)-1),"")</f>
        <v/>
      </c>
      <c r="X108" s="49" t="str">
        <f t="array" ref="X108">IFERROR(IF(OR(A108=走班课),"选修",INDEX(总课程表0!X:X,MATCH($A108,总课程表0!X:X,0)-1)&amp;CHAR(10)&amp;INDEX(总课程表0!$A:$A,MATCH($A108,总课程表0!X:X,0)-1)),"")</f>
        <v/>
      </c>
      <c r="Y108" s="54" t="str">
        <f>IFERROR(INDEX(总课程表0!Y:Y,MATCH($A108,总课程表0!Y:Y,0)-1)&amp;CHAR(10)&amp;INDEX(总课程表0!$A:$A,MATCH($A108,总课程表0!Y:Y,0)-1),"")</f>
        <v/>
      </c>
      <c r="Z108" s="51" t="str">
        <f ca="1">IFERROR(INDEX(总课程表0!Z:Z,MATCH($A108,总课程表0!Z:Z,0)-1)&amp;CHAR(10)&amp;INDEX(总课程表0!$A:$A,MATCH($A108,总课程表0!Z:Z,0)-1),"")</f>
        <v>语文
七10</v>
      </c>
      <c r="AA108" s="49" t="str">
        <f>IFERROR(INDEX(总课程表0!AA:AA,MATCH($A108,总课程表0!AA:AA,0)-1)&amp;CHAR(10)&amp;INDEX(总课程表0!$A:$A,MATCH($A108,总课程表0!AA:AA,0)-1),"")</f>
        <v/>
      </c>
      <c r="AB108" s="49" t="str">
        <f>IFERROR(INDEX(总课程表0!AB:AB,MATCH($A108,总课程表0!AB:AB,0)-1)&amp;CHAR(10)&amp;INDEX(总课程表0!$A:$A,MATCH($A108,总课程表0!AB:AB,0)-1),"")</f>
        <v/>
      </c>
      <c r="AC108" s="50" t="str">
        <f>IFERROR(INDEX(总课程表0!AC:AC,MATCH($A108,总课程表0!AC:AC,0)-1)&amp;CHAR(10)&amp;INDEX(总课程表0!$A:$A,MATCH($A108,总课程表0!AC:AC,0)-1),"")</f>
        <v/>
      </c>
      <c r="AD108" s="51" t="str">
        <f>IFERROR(INDEX(总课程表0!AD:AD,MATCH($A108,总课程表0!AD:AD,0)-1)&amp;CHAR(10)&amp;INDEX(总课程表0!$A:$A,MATCH($A108,总课程表0!AD:AD,0)-1),"")</f>
        <v/>
      </c>
      <c r="AE108" s="49" t="str">
        <f>IFERROR(INDEX(总课程表0!AE:AE,MATCH($A108,总课程表0!AE:AE,0)-1)&amp;CHAR(10)&amp;INDEX(总课程表0!$A:$A,MATCH($A108,总课程表0!AE:AE,0)-1),"")</f>
        <v/>
      </c>
      <c r="AF108" s="49" t="str">
        <f>IFERROR(INDEX(总课程表0!AF:AF,MATCH($A108,总课程表0!AF:AF,0)-1)&amp;CHAR(10)&amp;INDEX(总课程表0!$A:$A,MATCH($A108,总课程表0!AF:AF,0)-1),"")</f>
        <v/>
      </c>
      <c r="AG108" s="54" t="str">
        <f>IFERROR(INDEX(总课程表0!AG:AG,MATCH($A108,总课程表0!AG:AG,0)-1)&amp;CHAR(10)&amp;INDEX(总课程表0!$A:$A,MATCH($A108,总课程表0!AG:AG,0)-1),"")</f>
        <v/>
      </c>
      <c r="AH108" s="51" t="str">
        <f ca="1">IFERROR(INDEX(总课程表0!AH:AH,MATCH($A108,总课程表0!AH:AH,0)-1)&amp;CHAR(10)&amp;INDEX(总课程表0!$A:$A,MATCH($A108,总课程表0!AH:AH,0)-1),"")</f>
        <v/>
      </c>
      <c r="AI108" s="49" t="str">
        <f>IFERROR(INDEX(总课程表0!AI:AI,MATCH($A108,总课程表0!AI:AI,0)-1)&amp;CHAR(10)&amp;INDEX(总课程表0!$A:$A,MATCH($A108,总课程表0!AI:AI,0)-1),"")</f>
        <v/>
      </c>
      <c r="AJ108" s="49" t="str">
        <f>IFERROR(INDEX(总课程表0!AJ:AJ,MATCH($A108,总课程表0!AJ:AJ,0)-1)&amp;CHAR(10)&amp;INDEX(总课程表0!$A:$A,MATCH($A108,总课程表0!AJ:AJ,0)-1),"")</f>
        <v/>
      </c>
      <c r="AK108" s="50" t="str">
        <f>IFERROR(INDEX(总课程表0!AK:AK,MATCH($A108,总课程表0!AK:AK,0)-1)&amp;CHAR(10)&amp;INDEX(总课程表0!$A:$A,MATCH($A108,总课程表0!AK:AK,0)-1),"")</f>
        <v/>
      </c>
      <c r="AL108" s="51" t="str">
        <f>IFERROR(INDEX(总课程表0!AL:AL,MATCH($A108,总课程表0!AL:AL,0)-1)&amp;CHAR(10)&amp;INDEX(总课程表0!$A:$A,MATCH($A108,总课程表0!AL:AL,0)-1),"")</f>
        <v>语文
七10</v>
      </c>
      <c r="AM108" s="49" t="str">
        <f>IFERROR(INDEX(总课程表0!AM:AM,MATCH($A108,总课程表0!AM:AM,0)-1)&amp;CHAR(10)&amp;INDEX(总课程表0!$A:$A,MATCH($A108,总课程表0!AM:AM,0)-1),"")</f>
        <v/>
      </c>
      <c r="AN108" s="49" t="str">
        <f>IFERROR(INDEX(总课程表0!AN:AN,MATCH($A108,总课程表0!AN:AN,0)-1)&amp;CHAR(10)&amp;INDEX(总课程表0!$A:$A,MATCH($A108,总课程表0!AN:AN,0)-1),"")</f>
        <v/>
      </c>
      <c r="AO108" s="54" t="str">
        <f>IFERROR(INDEX(总课程表0!AO:AO,MATCH($A108,总课程表0!AO:AO,0)-1)&amp;CHAR(10)&amp;INDEX(总课程表0!$A:$A,MATCH($A108,总课程表0!AO:AO,0)-1),"")</f>
        <v/>
      </c>
      <c r="AR108" s="56"/>
      <c r="AS108" s="56"/>
      <c r="AT108" s="56"/>
      <c r="AU108" s="56"/>
      <c r="AV108" s="56"/>
    </row>
    <row r="109" spans="1:48" ht="22.6" customHeight="1" x14ac:dyDescent="0.15">
      <c r="A109" s="20" t="str">
        <f>教师安排!AI107</f>
        <v>周小莉</v>
      </c>
      <c r="B109" s="48" t="str">
        <f ca="1">IFERROR(INDEX(总课程表0!B:B,MATCH($A109,总课程表0!B:B,0)-1)&amp;CHAR(10)&amp;INDEX(总课程表0!$A:$A,MATCH($A109,总课程表0!B:B,0)-1),"")</f>
        <v/>
      </c>
      <c r="C109" s="49" t="str">
        <f>IFERROR(INDEX(总课程表0!C:C,MATCH($A109,总课程表0!C:C,0)-1)&amp;CHAR(10)&amp;INDEX(总课程表0!$A:$A,MATCH($A109,总课程表0!C:C,0)-1),"")</f>
        <v/>
      </c>
      <c r="D109" s="49" t="str">
        <f>IFERROR(INDEX(总课程表0!D:D,MATCH($A109,总课程表0!D:D,0)-1)&amp;CHAR(10)&amp;INDEX(总课程表0!$A:$A,MATCH($A109,总课程表0!D:D,0)-1),"")</f>
        <v/>
      </c>
      <c r="E109" s="50" t="str">
        <f>IFERROR(INDEX(总课程表0!E:E,MATCH($A109,总课程表0!E:E,0)-1)&amp;CHAR(10)&amp;INDEX(总课程表0!$A:$A,MATCH($A109,总课程表0!E:E,0)-1),"")</f>
        <v/>
      </c>
      <c r="F109" s="51" t="str">
        <f>IFERROR(INDEX(总课程表0!F:F,MATCH($A109,总课程表0!F:F,0)-1)&amp;CHAR(10)&amp;INDEX(总课程表0!$A:$A,MATCH($A109,总课程表0!F:F,0)-1),"")</f>
        <v>政治
九7</v>
      </c>
      <c r="G109" s="49" t="str">
        <f>IFERROR(INDEX(总课程表0!G:G,MATCH($A109,总课程表0!G:G,0)-1)&amp;CHAR(10)&amp;INDEX(总课程表0!$A:$A,MATCH($A109,总课程表0!G:G,0)-1),"")</f>
        <v/>
      </c>
      <c r="H109" s="49" t="str">
        <f>IFERROR(INDEX(总课程表0!H:H,MATCH($A109,总课程表0!H:H,0)-1)&amp;CHAR(10)&amp;INDEX(总课程表0!$A:$A,MATCH($A109,总课程表0!H:H,0)-1),"")</f>
        <v>地校2
九6</v>
      </c>
      <c r="I109" s="54" t="str">
        <f>IFERROR(INDEX(总课程表0!I:I,MATCH($A109,总课程表0!I:I,0)-1)&amp;CHAR(10)&amp;INDEX(总课程表0!$A:$A,MATCH($A109,总课程表0!I:I,0)-1),"")</f>
        <v>民族
七6</v>
      </c>
      <c r="J109" s="51" t="str">
        <f ca="1">IFERROR(INDEX(总课程表0!J:J,MATCH($A109,总课程表0!J:J,0)-1)&amp;CHAR(10)&amp;INDEX(总课程表0!$A:$A,MATCH($A109,总课程表0!J:J,0)-1),"")</f>
        <v/>
      </c>
      <c r="K109" s="49" t="str">
        <f>IFERROR(INDEX(总课程表0!K:K,MATCH($A109,总课程表0!K:K,0)-1)&amp;CHAR(10)&amp;INDEX(总课程表0!$A:$A,MATCH($A109,总课程表0!K:K,0)-1),"")</f>
        <v/>
      </c>
      <c r="L109" s="49" t="str">
        <f>IFERROR(INDEX(总课程表0!L:L,MATCH($A109,总课程表0!L:L,0)-1)&amp;CHAR(10)&amp;INDEX(总课程表0!$A:$A,MATCH($A109,总课程表0!L:L,0)-1),"")</f>
        <v/>
      </c>
      <c r="M109" s="50" t="str">
        <f>IFERROR(INDEX(总课程表0!M:M,MATCH($A109,总课程表0!M:M,0)-1)&amp;CHAR(10)&amp;INDEX(总课程表0!$A:$A,MATCH($A109,总课程表0!M:M,0)-1),"")</f>
        <v>地校2
九8</v>
      </c>
      <c r="N109" s="51" t="str">
        <f>IFERROR(INDEX(总课程表0!N:N,MATCH($A109,总课程表0!N:N,0)-1)&amp;CHAR(10)&amp;INDEX(总课程表0!$A:$A,MATCH($A109,总课程表0!N:N,0)-1),"")</f>
        <v>政治
八6</v>
      </c>
      <c r="O109" s="49" t="str">
        <f>IFERROR(INDEX(总课程表0!O:O,MATCH($A109,总课程表0!O:O,0)-1)&amp;CHAR(10)&amp;INDEX(总课程表0!$A:$A,MATCH($A109,总课程表0!O:O,0)-1),"")</f>
        <v>政治
八9</v>
      </c>
      <c r="P109" s="49" t="str">
        <f>IFERROR(INDEX(总课程表0!P:P,MATCH($A109,总课程表0!P:P,0)-1)&amp;CHAR(10)&amp;INDEX(总课程表0!$A:$A,MATCH($A109,总课程表0!P:P,0)-1),"")</f>
        <v/>
      </c>
      <c r="Q109" s="54" t="str">
        <f>IFERROR(INDEX(总课程表0!Q:Q,MATCH($A109,总课程表0!Q:Q,0)-1)&amp;CHAR(10)&amp;INDEX(总课程表0!$A:$A,MATCH($A109,总课程表0!Q:Q,0)-1),"")</f>
        <v/>
      </c>
      <c r="R109" s="51" t="str">
        <f ca="1">IFERROR(INDEX(总课程表0!R:R,MATCH($A109,总课程表0!R:R,0)-1)&amp;CHAR(10)&amp;INDEX(总课程表0!$A:$A,MATCH($A109,总课程表0!R:R,0)-1),"")</f>
        <v/>
      </c>
      <c r="S109" s="49" t="str">
        <f>IFERROR(INDEX(总课程表0!S:S,MATCH($A109,总课程表0!S:S,0)-1)&amp;CHAR(10)&amp;INDEX(总课程表0!$A:$A,MATCH($A109,总课程表0!S:S,0)-1),"")</f>
        <v/>
      </c>
      <c r="T109" s="49" t="str">
        <f>IFERROR(INDEX(总课程表0!T:T,MATCH($A109,总课程表0!T:T,0)-1)&amp;CHAR(10)&amp;INDEX(总课程表0!$A:$A,MATCH($A109,总课程表0!T:T,0)-1),"")</f>
        <v/>
      </c>
      <c r="U109" s="50" t="str">
        <f>IFERROR(INDEX(总课程表0!U:U,MATCH($A109,总课程表0!U:U,0)-1)&amp;CHAR(10)&amp;INDEX(总课程表0!$A:$A,MATCH($A109,总课程表0!U:U,0)-1),"")</f>
        <v/>
      </c>
      <c r="V109" s="51" t="str">
        <f>IFERROR(INDEX(总课程表0!V:V,MATCH($A109,总课程表0!V:V,0)-1)&amp;CHAR(10)&amp;INDEX(总课程表0!$A:$A,MATCH($A109,总课程表0!V:V,0)-1),"")</f>
        <v>政治
八9</v>
      </c>
      <c r="W109" s="49" t="str">
        <f>IFERROR(INDEX(总课程表0!W:W,MATCH($A109,总课程表0!W:W,0)-1)&amp;CHAR(10)&amp;INDEX(总课程表0!$A:$A,MATCH($A109,总课程表0!W:W,0)-1),"")</f>
        <v/>
      </c>
      <c r="X109" s="49" t="str">
        <f t="array" ref="X109">IFERROR(IF(OR(A109=走班课),"选修",INDEX(总课程表0!X:X,MATCH($A109,总课程表0!X:X,0)-1)&amp;CHAR(10)&amp;INDEX(总课程表0!$A:$A,MATCH($A109,总课程表0!X:X,0)-1)),"")</f>
        <v>政治
九6</v>
      </c>
      <c r="Y109" s="54" t="str">
        <f>IFERROR(INDEX(总课程表0!Y:Y,MATCH($A109,总课程表0!Y:Y,0)-1)&amp;CHAR(10)&amp;INDEX(总课程表0!$A:$A,MATCH($A109,总课程表0!Y:Y,0)-1),"")</f>
        <v/>
      </c>
      <c r="Z109" s="51" t="str">
        <f ca="1">IFERROR(INDEX(总课程表0!Z:Z,MATCH($A109,总课程表0!Z:Z,0)-1)&amp;CHAR(10)&amp;INDEX(总课程表0!$A:$A,MATCH($A109,总课程表0!Z:Z,0)-1),"")</f>
        <v>政治
八6</v>
      </c>
      <c r="AA109" s="49" t="str">
        <f>IFERROR(INDEX(总课程表0!AA:AA,MATCH($A109,总课程表0!AA:AA,0)-1)&amp;CHAR(10)&amp;INDEX(总课程表0!$A:$A,MATCH($A109,总课程表0!AA:AA,0)-1),"")</f>
        <v/>
      </c>
      <c r="AB109" s="49" t="str">
        <f>IFERROR(INDEX(总课程表0!AB:AB,MATCH($A109,总课程表0!AB:AB,0)-1)&amp;CHAR(10)&amp;INDEX(总课程表0!$A:$A,MATCH($A109,总课程表0!AB:AB,0)-1),"")</f>
        <v/>
      </c>
      <c r="AC109" s="50" t="str">
        <f>IFERROR(INDEX(总课程表0!AC:AC,MATCH($A109,总课程表0!AC:AC,0)-1)&amp;CHAR(10)&amp;INDEX(总课程表0!$A:$A,MATCH($A109,总课程表0!AC:AC,0)-1),"")</f>
        <v/>
      </c>
      <c r="AD109" s="51" t="str">
        <f>IFERROR(INDEX(总课程表0!AD:AD,MATCH($A109,总课程表0!AD:AD,0)-1)&amp;CHAR(10)&amp;INDEX(总课程表0!$A:$A,MATCH($A109,总课程表0!AD:AD,0)-1),"")</f>
        <v>政治
九8</v>
      </c>
      <c r="AE109" s="49" t="str">
        <f>IFERROR(INDEX(总课程表0!AE:AE,MATCH($A109,总课程表0!AE:AE,0)-1)&amp;CHAR(10)&amp;INDEX(总课程表0!$A:$A,MATCH($A109,总课程表0!AE:AE,0)-1),"")</f>
        <v>政治
九7</v>
      </c>
      <c r="AF109" s="49" t="str">
        <f>IFERROR(INDEX(总课程表0!AF:AF,MATCH($A109,总课程表0!AF:AF,0)-1)&amp;CHAR(10)&amp;INDEX(总课程表0!$A:$A,MATCH($A109,总课程表0!AF:AF,0)-1),"")</f>
        <v/>
      </c>
      <c r="AG109" s="54" t="str">
        <f>IFERROR(INDEX(总课程表0!AG:AG,MATCH($A109,总课程表0!AG:AG,0)-1)&amp;CHAR(10)&amp;INDEX(总课程表0!$A:$A,MATCH($A109,总课程表0!AG:AG,0)-1),"")</f>
        <v>民族
七10</v>
      </c>
      <c r="AH109" s="51" t="str">
        <f ca="1">IFERROR(INDEX(总课程表0!AH:AH,MATCH($A109,总课程表0!AH:AH,0)-1)&amp;CHAR(10)&amp;INDEX(总课程表0!$A:$A,MATCH($A109,总课程表0!AH:AH,0)-1),"")</f>
        <v/>
      </c>
      <c r="AI109" s="49" t="str">
        <f>IFERROR(INDEX(总课程表0!AI:AI,MATCH($A109,总课程表0!AI:AI,0)-1)&amp;CHAR(10)&amp;INDEX(总课程表0!$A:$A,MATCH($A109,总课程表0!AI:AI,0)-1),"")</f>
        <v>政治
九6</v>
      </c>
      <c r="AJ109" s="49" t="str">
        <f>IFERROR(INDEX(总课程表0!AJ:AJ,MATCH($A109,总课程表0!AJ:AJ,0)-1)&amp;CHAR(10)&amp;INDEX(总课程表0!$A:$A,MATCH($A109,总课程表0!AJ:AJ,0)-1),"")</f>
        <v/>
      </c>
      <c r="AK109" s="50" t="str">
        <f>IFERROR(INDEX(总课程表0!AK:AK,MATCH($A109,总课程表0!AK:AK,0)-1)&amp;CHAR(10)&amp;INDEX(总课程表0!$A:$A,MATCH($A109,总课程表0!AK:AK,0)-1),"")</f>
        <v>地校2
九7</v>
      </c>
      <c r="AL109" s="51" t="str">
        <f>IFERROR(INDEX(总课程表0!AL:AL,MATCH($A109,总课程表0!AL:AL,0)-1)&amp;CHAR(10)&amp;INDEX(总课程表0!$A:$A,MATCH($A109,总课程表0!AL:AL,0)-1),"")</f>
        <v/>
      </c>
      <c r="AM109" s="49" t="str">
        <f>IFERROR(INDEX(总课程表0!AM:AM,MATCH($A109,总课程表0!AM:AM,0)-1)&amp;CHAR(10)&amp;INDEX(总课程表0!$A:$A,MATCH($A109,总课程表0!AM:AM,0)-1),"")</f>
        <v/>
      </c>
      <c r="AN109" s="49" t="str">
        <f>IFERROR(INDEX(总课程表0!AN:AN,MATCH($A109,总课程表0!AN:AN,0)-1)&amp;CHAR(10)&amp;INDEX(总课程表0!$A:$A,MATCH($A109,总课程表0!AN:AN,0)-1),"")</f>
        <v>政治
九8</v>
      </c>
      <c r="AO109" s="54" t="str">
        <f>IFERROR(INDEX(总课程表0!AO:AO,MATCH($A109,总课程表0!AO:AO,0)-1)&amp;CHAR(10)&amp;INDEX(总课程表0!$A:$A,MATCH($A109,总课程表0!AO:AO,0)-1),"")</f>
        <v/>
      </c>
      <c r="AR109" s="56"/>
      <c r="AS109" s="56"/>
      <c r="AT109" s="56"/>
      <c r="AU109" s="56"/>
      <c r="AV109" s="56"/>
    </row>
    <row r="110" spans="1:48" ht="22.6" customHeight="1" x14ac:dyDescent="0.15">
      <c r="A110" s="20" t="str">
        <f>教师安排!AI108</f>
        <v>朱燕芳</v>
      </c>
      <c r="B110" s="48" t="str">
        <f ca="1">IFERROR(INDEX(总课程表0!B:B,MATCH($A110,总课程表0!B:B,0)-1)&amp;CHAR(10)&amp;INDEX(总课程表0!$A:$A,MATCH($A110,总课程表0!B:B,0)-1),"")</f>
        <v>语文
九5</v>
      </c>
      <c r="C110" s="49" t="str">
        <f>IFERROR(INDEX(总课程表0!C:C,MATCH($A110,总课程表0!C:C,0)-1)&amp;CHAR(10)&amp;INDEX(总课程表0!$A:$A,MATCH($A110,总课程表0!C:C,0)-1),"")</f>
        <v>语文
九7</v>
      </c>
      <c r="D110" s="49" t="str">
        <f>IFERROR(INDEX(总课程表0!D:D,MATCH($A110,总课程表0!D:D,0)-1)&amp;CHAR(10)&amp;INDEX(总课程表0!$A:$A,MATCH($A110,总课程表0!D:D,0)-1),"")</f>
        <v/>
      </c>
      <c r="E110" s="50" t="str">
        <f>IFERROR(INDEX(总课程表0!E:E,MATCH($A110,总课程表0!E:E,0)-1)&amp;CHAR(10)&amp;INDEX(总课程表0!$A:$A,MATCH($A110,总课程表0!E:E,0)-1),"")</f>
        <v/>
      </c>
      <c r="F110" s="51" t="str">
        <f>IFERROR(INDEX(总课程表0!F:F,MATCH($A110,总课程表0!F:F,0)-1)&amp;CHAR(10)&amp;INDEX(总课程表0!$A:$A,MATCH($A110,总课程表0!F:F,0)-1),"")</f>
        <v/>
      </c>
      <c r="G110" s="49" t="str">
        <f>IFERROR(INDEX(总课程表0!G:G,MATCH($A110,总课程表0!G:G,0)-1)&amp;CHAR(10)&amp;INDEX(总课程表0!$A:$A,MATCH($A110,总课程表0!G:G,0)-1),"")</f>
        <v/>
      </c>
      <c r="H110" s="49" t="str">
        <f>IFERROR(INDEX(总课程表0!H:H,MATCH($A110,总课程表0!H:H,0)-1)&amp;CHAR(10)&amp;INDEX(总课程表0!$A:$A,MATCH($A110,总课程表0!H:H,0)-1),"")</f>
        <v/>
      </c>
      <c r="I110" s="54" t="str">
        <f>IFERROR(INDEX(总课程表0!I:I,MATCH($A110,总课程表0!I:I,0)-1)&amp;CHAR(10)&amp;INDEX(总课程表0!$A:$A,MATCH($A110,总课程表0!I:I,0)-1),"")</f>
        <v/>
      </c>
      <c r="J110" s="51" t="str">
        <f ca="1">IFERROR(INDEX(总课程表0!J:J,MATCH($A110,总课程表0!J:J,0)-1)&amp;CHAR(10)&amp;INDEX(总课程表0!$A:$A,MATCH($A110,总课程表0!J:J,0)-1),"")</f>
        <v>语文
九5</v>
      </c>
      <c r="K110" s="49" t="str">
        <f>IFERROR(INDEX(总课程表0!K:K,MATCH($A110,总课程表0!K:K,0)-1)&amp;CHAR(10)&amp;INDEX(总课程表0!$A:$A,MATCH($A110,总课程表0!K:K,0)-1),"")</f>
        <v/>
      </c>
      <c r="L110" s="49" t="str">
        <f>IFERROR(INDEX(总课程表0!L:L,MATCH($A110,总课程表0!L:L,0)-1)&amp;CHAR(10)&amp;INDEX(总课程表0!$A:$A,MATCH($A110,总课程表0!L:L,0)-1),"")</f>
        <v/>
      </c>
      <c r="M110" s="50" t="str">
        <f>IFERROR(INDEX(总课程表0!M:M,MATCH($A110,总课程表0!M:M,0)-1)&amp;CHAR(10)&amp;INDEX(总课程表0!$A:$A,MATCH($A110,总课程表0!M:M,0)-1),"")</f>
        <v/>
      </c>
      <c r="N110" s="51" t="str">
        <f>IFERROR(INDEX(总课程表0!N:N,MATCH($A110,总课程表0!N:N,0)-1)&amp;CHAR(10)&amp;INDEX(总课程表0!$A:$A,MATCH($A110,总课程表0!N:N,0)-1),"")</f>
        <v/>
      </c>
      <c r="O110" s="49" t="str">
        <f>IFERROR(INDEX(总课程表0!O:O,MATCH($A110,总课程表0!O:O,0)-1)&amp;CHAR(10)&amp;INDEX(总课程表0!$A:$A,MATCH($A110,总课程表0!O:O,0)-1),"")</f>
        <v/>
      </c>
      <c r="P110" s="49" t="str">
        <f>IFERROR(INDEX(总课程表0!P:P,MATCH($A110,总课程表0!P:P,0)-1)&amp;CHAR(10)&amp;INDEX(总课程表0!$A:$A,MATCH($A110,总课程表0!P:P,0)-1),"")</f>
        <v>语文
九7</v>
      </c>
      <c r="Q110" s="54" t="str">
        <f>IFERROR(INDEX(总课程表0!Q:Q,MATCH($A110,总课程表0!Q:Q,0)-1)&amp;CHAR(10)&amp;INDEX(总课程表0!$A:$A,MATCH($A110,总课程表0!Q:Q,0)-1),"")</f>
        <v/>
      </c>
      <c r="R110" s="51" t="str">
        <f ca="1">IFERROR(INDEX(总课程表0!R:R,MATCH($A110,总课程表0!R:R,0)-1)&amp;CHAR(10)&amp;INDEX(总课程表0!$A:$A,MATCH($A110,总课程表0!R:R,0)-1),"")</f>
        <v/>
      </c>
      <c r="S110" s="49" t="str">
        <f>IFERROR(INDEX(总课程表0!S:S,MATCH($A110,总课程表0!S:S,0)-1)&amp;CHAR(10)&amp;INDEX(总课程表0!$A:$A,MATCH($A110,总课程表0!S:S,0)-1),"")</f>
        <v/>
      </c>
      <c r="T110" s="49" t="str">
        <f>IFERROR(INDEX(总课程表0!T:T,MATCH($A110,总课程表0!T:T,0)-1)&amp;CHAR(10)&amp;INDEX(总课程表0!$A:$A,MATCH($A110,总课程表0!T:T,0)-1),"")</f>
        <v/>
      </c>
      <c r="U110" s="50" t="str">
        <f>IFERROR(INDEX(总课程表0!U:U,MATCH($A110,总课程表0!U:U,0)-1)&amp;CHAR(10)&amp;INDEX(总课程表0!$A:$A,MATCH($A110,总课程表0!U:U,0)-1),"")</f>
        <v>语文
九5</v>
      </c>
      <c r="V110" s="51" t="str">
        <f>IFERROR(INDEX(总课程表0!V:V,MATCH($A110,总课程表0!V:V,0)-1)&amp;CHAR(10)&amp;INDEX(总课程表0!$A:$A,MATCH($A110,总课程表0!V:V,0)-1),"")</f>
        <v>语文
九7</v>
      </c>
      <c r="W110" s="49" t="str">
        <f>IFERROR(INDEX(总课程表0!W:W,MATCH($A110,总课程表0!W:W,0)-1)&amp;CHAR(10)&amp;INDEX(总课程表0!$A:$A,MATCH($A110,总课程表0!W:W,0)-1),"")</f>
        <v/>
      </c>
      <c r="X110" s="49" t="str">
        <f t="array" ref="X110">IFERROR(IF(OR(A110=走班课),"选修",INDEX(总课程表0!X:X,MATCH($A110,总课程表0!X:X,0)-1)&amp;CHAR(10)&amp;INDEX(总课程表0!$A:$A,MATCH($A110,总课程表0!X:X,0)-1)),"")</f>
        <v/>
      </c>
      <c r="Y110" s="54" t="str">
        <f>IFERROR(INDEX(总课程表0!Y:Y,MATCH($A110,总课程表0!Y:Y,0)-1)&amp;CHAR(10)&amp;INDEX(总课程表0!$A:$A,MATCH($A110,总课程表0!Y:Y,0)-1),"")</f>
        <v/>
      </c>
      <c r="Z110" s="51" t="str">
        <f ca="1">IFERROR(INDEX(总课程表0!Z:Z,MATCH($A110,总课程表0!Z:Z,0)-1)&amp;CHAR(10)&amp;INDEX(总课程表0!$A:$A,MATCH($A110,总课程表0!Z:Z,0)-1),"")</f>
        <v>语文
九5</v>
      </c>
      <c r="AA110" s="49" t="str">
        <f>IFERROR(INDEX(总课程表0!AA:AA,MATCH($A110,总课程表0!AA:AA,0)-1)&amp;CHAR(10)&amp;INDEX(总课程表0!$A:$A,MATCH($A110,总课程表0!AA:AA,0)-1),"")</f>
        <v>语文
九7</v>
      </c>
      <c r="AB110" s="49" t="str">
        <f>IFERROR(INDEX(总课程表0!AB:AB,MATCH($A110,总课程表0!AB:AB,0)-1)&amp;CHAR(10)&amp;INDEX(总课程表0!$A:$A,MATCH($A110,总课程表0!AB:AB,0)-1),"")</f>
        <v/>
      </c>
      <c r="AC110" s="50" t="str">
        <f>IFERROR(INDEX(总课程表0!AC:AC,MATCH($A110,总课程表0!AC:AC,0)-1)&amp;CHAR(10)&amp;INDEX(总课程表0!$A:$A,MATCH($A110,总课程表0!AC:AC,0)-1),"")</f>
        <v/>
      </c>
      <c r="AD110" s="51" t="str">
        <f>IFERROR(INDEX(总课程表0!AD:AD,MATCH($A110,总课程表0!AD:AD,0)-1)&amp;CHAR(10)&amp;INDEX(总课程表0!$A:$A,MATCH($A110,总课程表0!AD:AD,0)-1),"")</f>
        <v/>
      </c>
      <c r="AE110" s="49" t="str">
        <f>IFERROR(INDEX(总课程表0!AE:AE,MATCH($A110,总课程表0!AE:AE,0)-1)&amp;CHAR(10)&amp;INDEX(总课程表0!$A:$A,MATCH($A110,总课程表0!AE:AE,0)-1),"")</f>
        <v/>
      </c>
      <c r="AF110" s="49" t="str">
        <f>IFERROR(INDEX(总课程表0!AF:AF,MATCH($A110,总课程表0!AF:AF,0)-1)&amp;CHAR(10)&amp;INDEX(总课程表0!$A:$A,MATCH($A110,总课程表0!AF:AF,0)-1),"")</f>
        <v/>
      </c>
      <c r="AG110" s="54" t="str">
        <f>IFERROR(INDEX(总课程表0!AG:AG,MATCH($A110,总课程表0!AG:AG,0)-1)&amp;CHAR(10)&amp;INDEX(总课程表0!$A:$A,MATCH($A110,总课程表0!AG:AG,0)-1),"")</f>
        <v/>
      </c>
      <c r="AH110" s="51" t="str">
        <f ca="1">IFERROR(INDEX(总课程表0!AH:AH,MATCH($A110,总课程表0!AH:AH,0)-1)&amp;CHAR(10)&amp;INDEX(总课程表0!$A:$A,MATCH($A110,总课程表0!AH:AH,0)-1),"")</f>
        <v/>
      </c>
      <c r="AI110" s="49" t="str">
        <f>IFERROR(INDEX(总课程表0!AI:AI,MATCH($A110,总课程表0!AI:AI,0)-1)&amp;CHAR(10)&amp;INDEX(总课程表0!$A:$A,MATCH($A110,总课程表0!AI:AI,0)-1),"")</f>
        <v/>
      </c>
      <c r="AJ110" s="49" t="str">
        <f>IFERROR(INDEX(总课程表0!AJ:AJ,MATCH($A110,总课程表0!AJ:AJ,0)-1)&amp;CHAR(10)&amp;INDEX(总课程表0!$A:$A,MATCH($A110,总课程表0!AJ:AJ,0)-1),"")</f>
        <v/>
      </c>
      <c r="AK110" s="50" t="str">
        <f>IFERROR(INDEX(总课程表0!AK:AK,MATCH($A110,总课程表0!AK:AK,0)-1)&amp;CHAR(10)&amp;INDEX(总课程表0!$A:$A,MATCH($A110,总课程表0!AK:AK,0)-1),"")</f>
        <v/>
      </c>
      <c r="AL110" s="51" t="str">
        <f>IFERROR(INDEX(总课程表0!AL:AL,MATCH($A110,总课程表0!AL:AL,0)-1)&amp;CHAR(10)&amp;INDEX(总课程表0!$A:$A,MATCH($A110,总课程表0!AL:AL,0)-1),"")</f>
        <v>语文
九7</v>
      </c>
      <c r="AM110" s="49" t="str">
        <f>IFERROR(INDEX(总课程表0!AM:AM,MATCH($A110,总课程表0!AM:AM,0)-1)&amp;CHAR(10)&amp;INDEX(总课程表0!$A:$A,MATCH($A110,总课程表0!AM:AM,0)-1),"")</f>
        <v>语文
九5</v>
      </c>
      <c r="AN110" s="49" t="str">
        <f>IFERROR(INDEX(总课程表0!AN:AN,MATCH($A110,总课程表0!AN:AN,0)-1)&amp;CHAR(10)&amp;INDEX(总课程表0!$A:$A,MATCH($A110,总课程表0!AN:AN,0)-1),"")</f>
        <v/>
      </c>
      <c r="AO110" s="54" t="str">
        <f>IFERROR(INDEX(总课程表0!AO:AO,MATCH($A110,总课程表0!AO:AO,0)-1)&amp;CHAR(10)&amp;INDEX(总课程表0!$A:$A,MATCH($A110,总课程表0!AO:AO,0)-1),"")</f>
        <v/>
      </c>
      <c r="AR110" s="56"/>
      <c r="AS110" s="56"/>
      <c r="AT110" s="56"/>
      <c r="AU110" s="56"/>
      <c r="AV110" s="56"/>
    </row>
    <row r="111" spans="1:48" ht="22.6" customHeight="1" x14ac:dyDescent="0.15">
      <c r="A111" s="20" t="str">
        <f>教师安排!AI109</f>
        <v>庄凤来</v>
      </c>
      <c r="B111" s="48" t="str">
        <f ca="1">IFERROR(INDEX(总课程表0!B:B,MATCH($A111,总课程表0!B:B,0)-1)&amp;CHAR(10)&amp;INDEX(总课程表0!$A:$A,MATCH($A111,总课程表0!B:B,0)-1),"")</f>
        <v/>
      </c>
      <c r="C111" s="49" t="str">
        <f>IFERROR(INDEX(总课程表0!C:C,MATCH($A111,总课程表0!C:C,0)-1)&amp;CHAR(10)&amp;INDEX(总课程表0!$A:$A,MATCH($A111,总课程表0!C:C,0)-1),"")</f>
        <v>数学
九10</v>
      </c>
      <c r="D111" s="49" t="str">
        <f>IFERROR(INDEX(总课程表0!D:D,MATCH($A111,总课程表0!D:D,0)-1)&amp;CHAR(10)&amp;INDEX(总课程表0!$A:$A,MATCH($A111,总课程表0!D:D,0)-1),"")</f>
        <v/>
      </c>
      <c r="E111" s="50" t="str">
        <f>IFERROR(INDEX(总课程表0!E:E,MATCH($A111,总课程表0!E:E,0)-1)&amp;CHAR(10)&amp;INDEX(总课程表0!$A:$A,MATCH($A111,总课程表0!E:E,0)-1),"")</f>
        <v>数学
九9</v>
      </c>
      <c r="F111" s="51" t="str">
        <f>IFERROR(INDEX(总课程表0!F:F,MATCH($A111,总课程表0!F:F,0)-1)&amp;CHAR(10)&amp;INDEX(总课程表0!$A:$A,MATCH($A111,总课程表0!F:F,0)-1),"")</f>
        <v/>
      </c>
      <c r="G111" s="49" t="str">
        <f>IFERROR(INDEX(总课程表0!G:G,MATCH($A111,总课程表0!G:G,0)-1)&amp;CHAR(10)&amp;INDEX(总课程表0!$A:$A,MATCH($A111,总课程表0!G:G,0)-1),"")</f>
        <v/>
      </c>
      <c r="H111" s="49" t="str">
        <f>IFERROR(INDEX(总课程表0!H:H,MATCH($A111,总课程表0!H:H,0)-1)&amp;CHAR(10)&amp;INDEX(总课程表0!$A:$A,MATCH($A111,总课程表0!H:H,0)-1),"")</f>
        <v/>
      </c>
      <c r="I111" s="54" t="str">
        <f>IFERROR(INDEX(总课程表0!I:I,MATCH($A111,总课程表0!I:I,0)-1)&amp;CHAR(10)&amp;INDEX(总课程表0!$A:$A,MATCH($A111,总课程表0!I:I,0)-1),"")</f>
        <v/>
      </c>
      <c r="J111" s="51" t="str">
        <f ca="1">IFERROR(INDEX(总课程表0!J:J,MATCH($A111,总课程表0!J:J,0)-1)&amp;CHAR(10)&amp;INDEX(总课程表0!$A:$A,MATCH($A111,总课程表0!J:J,0)-1),"")</f>
        <v/>
      </c>
      <c r="K111" s="49" t="str">
        <f>IFERROR(INDEX(总课程表0!K:K,MATCH($A111,总课程表0!K:K,0)-1)&amp;CHAR(10)&amp;INDEX(总课程表0!$A:$A,MATCH($A111,总课程表0!K:K,0)-1),"")</f>
        <v/>
      </c>
      <c r="L111" s="49" t="str">
        <f>IFERROR(INDEX(总课程表0!L:L,MATCH($A111,总课程表0!L:L,0)-1)&amp;CHAR(10)&amp;INDEX(总课程表0!$A:$A,MATCH($A111,总课程表0!L:L,0)-1),"")</f>
        <v>数学
九10</v>
      </c>
      <c r="M111" s="50" t="str">
        <f>IFERROR(INDEX(总课程表0!M:M,MATCH($A111,总课程表0!M:M,0)-1)&amp;CHAR(10)&amp;INDEX(总课程表0!$A:$A,MATCH($A111,总课程表0!M:M,0)-1),"")</f>
        <v>数学
九9</v>
      </c>
      <c r="N111" s="51" t="str">
        <f>IFERROR(INDEX(总课程表0!N:N,MATCH($A111,总课程表0!N:N,0)-1)&amp;CHAR(10)&amp;INDEX(总课程表0!$A:$A,MATCH($A111,总课程表0!N:N,0)-1),"")</f>
        <v/>
      </c>
      <c r="O111" s="49" t="str">
        <f>IFERROR(INDEX(总课程表0!O:O,MATCH($A111,总课程表0!O:O,0)-1)&amp;CHAR(10)&amp;INDEX(总课程表0!$A:$A,MATCH($A111,总课程表0!O:O,0)-1),"")</f>
        <v/>
      </c>
      <c r="P111" s="49" t="str">
        <f>IFERROR(INDEX(总课程表0!P:P,MATCH($A111,总课程表0!P:P,0)-1)&amp;CHAR(10)&amp;INDEX(总课程表0!$A:$A,MATCH($A111,总课程表0!P:P,0)-1),"")</f>
        <v/>
      </c>
      <c r="Q111" s="54" t="str">
        <f>IFERROR(INDEX(总课程表0!Q:Q,MATCH($A111,总课程表0!Q:Q,0)-1)&amp;CHAR(10)&amp;INDEX(总课程表0!$A:$A,MATCH($A111,总课程表0!Q:Q,0)-1),"")</f>
        <v/>
      </c>
      <c r="R111" s="51" t="str">
        <f ca="1">IFERROR(INDEX(总课程表0!R:R,MATCH($A111,总课程表0!R:R,0)-1)&amp;CHAR(10)&amp;INDEX(总课程表0!$A:$A,MATCH($A111,总课程表0!R:R,0)-1),"")</f>
        <v/>
      </c>
      <c r="S111" s="49" t="str">
        <f>IFERROR(INDEX(总课程表0!S:S,MATCH($A111,总课程表0!S:S,0)-1)&amp;CHAR(10)&amp;INDEX(总课程表0!$A:$A,MATCH($A111,总课程表0!S:S,0)-1),"")</f>
        <v>数学
九9</v>
      </c>
      <c r="T111" s="49" t="str">
        <f>IFERROR(INDEX(总课程表0!T:T,MATCH($A111,总课程表0!T:T,0)-1)&amp;CHAR(10)&amp;INDEX(总课程表0!$A:$A,MATCH($A111,总课程表0!T:T,0)-1),"")</f>
        <v/>
      </c>
      <c r="U111" s="50" t="str">
        <f>IFERROR(INDEX(总课程表0!U:U,MATCH($A111,总课程表0!U:U,0)-1)&amp;CHAR(10)&amp;INDEX(总课程表0!$A:$A,MATCH($A111,总课程表0!U:U,0)-1),"")</f>
        <v>数学
九10</v>
      </c>
      <c r="V111" s="51" t="str">
        <f>IFERROR(INDEX(总课程表0!V:V,MATCH($A111,总课程表0!V:V,0)-1)&amp;CHAR(10)&amp;INDEX(总课程表0!$A:$A,MATCH($A111,总课程表0!V:V,0)-1),"")</f>
        <v/>
      </c>
      <c r="W111" s="49" t="str">
        <f>IFERROR(INDEX(总课程表0!W:W,MATCH($A111,总课程表0!W:W,0)-1)&amp;CHAR(10)&amp;INDEX(总课程表0!$A:$A,MATCH($A111,总课程表0!W:W,0)-1),"")</f>
        <v>班会
九9</v>
      </c>
      <c r="X111" s="49" t="str">
        <f t="array" ref="X111">IFERROR(IF(OR(A111=走班课),"选修",INDEX(总课程表0!X:X,MATCH($A111,总课程表0!X:X,0)-1)&amp;CHAR(10)&amp;INDEX(总课程表0!$A:$A,MATCH($A111,总课程表0!X:X,0)-1)),"")</f>
        <v/>
      </c>
      <c r="Y111" s="54" t="str">
        <f>IFERROR(INDEX(总课程表0!Y:Y,MATCH($A111,总课程表0!Y:Y,0)-1)&amp;CHAR(10)&amp;INDEX(总课程表0!$A:$A,MATCH($A111,总课程表0!Y:Y,0)-1),"")</f>
        <v/>
      </c>
      <c r="Z111" s="51" t="str">
        <f ca="1">IFERROR(INDEX(总课程表0!Z:Z,MATCH($A111,总课程表0!Z:Z,0)-1)&amp;CHAR(10)&amp;INDEX(总课程表0!$A:$A,MATCH($A111,总课程表0!Z:Z,0)-1),"")</f>
        <v>数学
九10</v>
      </c>
      <c r="AA111" s="49" t="str">
        <f>IFERROR(INDEX(总课程表0!AA:AA,MATCH($A111,总课程表0!AA:AA,0)-1)&amp;CHAR(10)&amp;INDEX(总课程表0!$A:$A,MATCH($A111,总课程表0!AA:AA,0)-1),"")</f>
        <v/>
      </c>
      <c r="AB111" s="49" t="str">
        <f>IFERROR(INDEX(总课程表0!AB:AB,MATCH($A111,总课程表0!AB:AB,0)-1)&amp;CHAR(10)&amp;INDEX(总课程表0!$A:$A,MATCH($A111,总课程表0!AB:AB,0)-1),"")</f>
        <v>数学
九9</v>
      </c>
      <c r="AC111" s="50" t="str">
        <f>IFERROR(INDEX(总课程表0!AC:AC,MATCH($A111,总课程表0!AC:AC,0)-1)&amp;CHAR(10)&amp;INDEX(总课程表0!$A:$A,MATCH($A111,总课程表0!AC:AC,0)-1),"")</f>
        <v/>
      </c>
      <c r="AD111" s="51" t="str">
        <f>IFERROR(INDEX(总课程表0!AD:AD,MATCH($A111,总课程表0!AD:AD,0)-1)&amp;CHAR(10)&amp;INDEX(总课程表0!$A:$A,MATCH($A111,总课程表0!AD:AD,0)-1),"")</f>
        <v/>
      </c>
      <c r="AE111" s="49" t="str">
        <f>IFERROR(INDEX(总课程表0!AE:AE,MATCH($A111,总课程表0!AE:AE,0)-1)&amp;CHAR(10)&amp;INDEX(总课程表0!$A:$A,MATCH($A111,总课程表0!AE:AE,0)-1),"")</f>
        <v/>
      </c>
      <c r="AF111" s="49" t="str">
        <f>IFERROR(INDEX(总课程表0!AF:AF,MATCH($A111,总课程表0!AF:AF,0)-1)&amp;CHAR(10)&amp;INDEX(总课程表0!$A:$A,MATCH($A111,总课程表0!AF:AF,0)-1),"")</f>
        <v/>
      </c>
      <c r="AG111" s="54" t="str">
        <f>IFERROR(INDEX(总课程表0!AG:AG,MATCH($A111,总课程表0!AG:AG,0)-1)&amp;CHAR(10)&amp;INDEX(总课程表0!$A:$A,MATCH($A111,总课程表0!AG:AG,0)-1),"")</f>
        <v/>
      </c>
      <c r="AH111" s="51" t="str">
        <f ca="1">IFERROR(INDEX(总课程表0!AH:AH,MATCH($A111,总课程表0!AH:AH,0)-1)&amp;CHAR(10)&amp;INDEX(总课程表0!$A:$A,MATCH($A111,总课程表0!AH:AH,0)-1),"")</f>
        <v/>
      </c>
      <c r="AI111" s="49" t="str">
        <f>IFERROR(INDEX(总课程表0!AI:AI,MATCH($A111,总课程表0!AI:AI,0)-1)&amp;CHAR(10)&amp;INDEX(总课程表0!$A:$A,MATCH($A111,总课程表0!AI:AI,0)-1),"")</f>
        <v>数学
九9</v>
      </c>
      <c r="AJ111" s="49" t="str">
        <f>IFERROR(INDEX(总课程表0!AJ:AJ,MATCH($A111,总课程表0!AJ:AJ,0)-1)&amp;CHAR(10)&amp;INDEX(总课程表0!$A:$A,MATCH($A111,总课程表0!AJ:AJ,0)-1),"")</f>
        <v/>
      </c>
      <c r="AK111" s="50" t="str">
        <f>IFERROR(INDEX(总课程表0!AK:AK,MATCH($A111,总课程表0!AK:AK,0)-1)&amp;CHAR(10)&amp;INDEX(总课程表0!$A:$A,MATCH($A111,总课程表0!AK:AK,0)-1),"")</f>
        <v/>
      </c>
      <c r="AL111" s="51" t="str">
        <f>IFERROR(INDEX(总课程表0!AL:AL,MATCH($A111,总课程表0!AL:AL,0)-1)&amp;CHAR(10)&amp;INDEX(总课程表0!$A:$A,MATCH($A111,总课程表0!AL:AL,0)-1),"")</f>
        <v>数学
九10</v>
      </c>
      <c r="AM111" s="49" t="str">
        <f>IFERROR(INDEX(总课程表0!AM:AM,MATCH($A111,总课程表0!AM:AM,0)-1)&amp;CHAR(10)&amp;INDEX(总课程表0!$A:$A,MATCH($A111,总课程表0!AM:AM,0)-1),"")</f>
        <v/>
      </c>
      <c r="AN111" s="49" t="str">
        <f>IFERROR(INDEX(总课程表0!AN:AN,MATCH($A111,总课程表0!AN:AN,0)-1)&amp;CHAR(10)&amp;INDEX(总课程表0!$A:$A,MATCH($A111,总课程表0!AN:AN,0)-1),"")</f>
        <v/>
      </c>
      <c r="AO111" s="54" t="str">
        <f>IFERROR(INDEX(总课程表0!AO:AO,MATCH($A111,总课程表0!AO:AO,0)-1)&amp;CHAR(10)&amp;INDEX(总课程表0!$A:$A,MATCH($A111,总课程表0!AO:AO,0)-1),"")</f>
        <v/>
      </c>
      <c r="AR111" s="56"/>
      <c r="AS111" s="56"/>
      <c r="AT111" s="56"/>
      <c r="AU111" s="56"/>
      <c r="AV111" s="56"/>
    </row>
    <row r="112" spans="1:48" ht="22.6" customHeight="1" x14ac:dyDescent="0.15">
      <c r="A112" s="20" t="str">
        <f>教师安排!AI110</f>
        <v>庄银洁</v>
      </c>
      <c r="B112" s="48" t="str">
        <f ca="1">IFERROR(INDEX(总课程表0!B:B,MATCH($A112,总课程表0!B:B,0)-1)&amp;CHAR(10)&amp;INDEX(总课程表0!$A:$A,MATCH($A112,总课程表0!B:B,0)-1),"")</f>
        <v/>
      </c>
      <c r="C112" s="49" t="str">
        <f>IFERROR(INDEX(总课程表0!C:C,MATCH($A112,总课程表0!C:C,0)-1)&amp;CHAR(10)&amp;INDEX(总课程表0!$A:$A,MATCH($A112,总课程表0!C:C,0)-1),"")</f>
        <v/>
      </c>
      <c r="D112" s="49" t="str">
        <f>IFERROR(INDEX(总课程表0!D:D,MATCH($A112,总课程表0!D:D,0)-1)&amp;CHAR(10)&amp;INDEX(总课程表0!$A:$A,MATCH($A112,总课程表0!D:D,0)-1),"")</f>
        <v>外语
七3</v>
      </c>
      <c r="E112" s="50" t="str">
        <f>IFERROR(INDEX(总课程表0!E:E,MATCH($A112,总课程表0!E:E,0)-1)&amp;CHAR(10)&amp;INDEX(总课程表0!$A:$A,MATCH($A112,总课程表0!E:E,0)-1),"")</f>
        <v/>
      </c>
      <c r="F112" s="51" t="str">
        <f>IFERROR(INDEX(总课程表0!F:F,MATCH($A112,总课程表0!F:F,0)-1)&amp;CHAR(10)&amp;INDEX(总课程表0!$A:$A,MATCH($A112,总课程表0!F:F,0)-1),"")</f>
        <v/>
      </c>
      <c r="G112" s="49" t="str">
        <f>IFERROR(INDEX(总课程表0!G:G,MATCH($A112,总课程表0!G:G,0)-1)&amp;CHAR(10)&amp;INDEX(总课程表0!$A:$A,MATCH($A112,总课程表0!G:G,0)-1),"")</f>
        <v/>
      </c>
      <c r="H112" s="49" t="str">
        <f>IFERROR(INDEX(总课程表0!H:H,MATCH($A112,总课程表0!H:H,0)-1)&amp;CHAR(10)&amp;INDEX(总课程表0!$A:$A,MATCH($A112,总课程表0!H:H,0)-1),"")</f>
        <v>外语
七5</v>
      </c>
      <c r="I112" s="54" t="str">
        <f>IFERROR(INDEX(总课程表0!I:I,MATCH($A112,总课程表0!I:I,0)-1)&amp;CHAR(10)&amp;INDEX(总课程表0!$A:$A,MATCH($A112,总课程表0!I:I,0)-1),"")</f>
        <v/>
      </c>
      <c r="J112" s="51" t="str">
        <f ca="1">IFERROR(INDEX(总课程表0!J:J,MATCH($A112,总课程表0!J:J,0)-1)&amp;CHAR(10)&amp;INDEX(总课程表0!$A:$A,MATCH($A112,总课程表0!J:J,0)-1),"")</f>
        <v>外语
七5</v>
      </c>
      <c r="K112" s="49" t="str">
        <f>IFERROR(INDEX(总课程表0!K:K,MATCH($A112,总课程表0!K:K,0)-1)&amp;CHAR(10)&amp;INDEX(总课程表0!$A:$A,MATCH($A112,总课程表0!K:K,0)-1),"")</f>
        <v/>
      </c>
      <c r="L112" s="49" t="str">
        <f>IFERROR(INDEX(总课程表0!L:L,MATCH($A112,总课程表0!L:L,0)-1)&amp;CHAR(10)&amp;INDEX(总课程表0!$A:$A,MATCH($A112,总课程表0!L:L,0)-1),"")</f>
        <v>外语
七3</v>
      </c>
      <c r="M112" s="50" t="str">
        <f>IFERROR(INDEX(总课程表0!M:M,MATCH($A112,总课程表0!M:M,0)-1)&amp;CHAR(10)&amp;INDEX(总课程表0!$A:$A,MATCH($A112,总课程表0!M:M,0)-1),"")</f>
        <v/>
      </c>
      <c r="N112" s="51" t="str">
        <f>IFERROR(INDEX(总课程表0!N:N,MATCH($A112,总课程表0!N:N,0)-1)&amp;CHAR(10)&amp;INDEX(总课程表0!$A:$A,MATCH($A112,总课程表0!N:N,0)-1),"")</f>
        <v/>
      </c>
      <c r="O112" s="49" t="str">
        <f>IFERROR(INDEX(总课程表0!O:O,MATCH($A112,总课程表0!O:O,0)-1)&amp;CHAR(10)&amp;INDEX(总课程表0!$A:$A,MATCH($A112,总课程表0!O:O,0)-1),"")</f>
        <v/>
      </c>
      <c r="P112" s="49" t="str">
        <f>IFERROR(INDEX(总课程表0!P:P,MATCH($A112,总课程表0!P:P,0)-1)&amp;CHAR(10)&amp;INDEX(总课程表0!$A:$A,MATCH($A112,总课程表0!P:P,0)-1),"")</f>
        <v/>
      </c>
      <c r="Q112" s="54" t="str">
        <f>IFERROR(INDEX(总课程表0!Q:Q,MATCH($A112,总课程表0!Q:Q,0)-1)&amp;CHAR(10)&amp;INDEX(总课程表0!$A:$A,MATCH($A112,总课程表0!Q:Q,0)-1),"")</f>
        <v/>
      </c>
      <c r="R112" s="51" t="str">
        <f ca="1">IFERROR(INDEX(总课程表0!R:R,MATCH($A112,总课程表0!R:R,0)-1)&amp;CHAR(10)&amp;INDEX(总课程表0!$A:$A,MATCH($A112,总课程表0!R:R,0)-1),"")</f>
        <v>地校1
七5</v>
      </c>
      <c r="S112" s="49" t="str">
        <f>IFERROR(INDEX(总课程表0!S:S,MATCH($A112,总课程表0!S:S,0)-1)&amp;CHAR(10)&amp;INDEX(总课程表0!$A:$A,MATCH($A112,总课程表0!S:S,0)-1),"")</f>
        <v>外语
七3</v>
      </c>
      <c r="T112" s="49" t="str">
        <f>IFERROR(INDEX(总课程表0!T:T,MATCH($A112,总课程表0!T:T,0)-1)&amp;CHAR(10)&amp;INDEX(总课程表0!$A:$A,MATCH($A112,总课程表0!T:T,0)-1),"")</f>
        <v/>
      </c>
      <c r="U112" s="50" t="str">
        <f>IFERROR(INDEX(总课程表0!U:U,MATCH($A112,总课程表0!U:U,0)-1)&amp;CHAR(10)&amp;INDEX(总课程表0!$A:$A,MATCH($A112,总课程表0!U:U,0)-1),"")</f>
        <v/>
      </c>
      <c r="V112" s="51" t="str">
        <f>IFERROR(INDEX(总课程表0!V:V,MATCH($A112,总课程表0!V:V,0)-1)&amp;CHAR(10)&amp;INDEX(总课程表0!$A:$A,MATCH($A112,总课程表0!V:V,0)-1),"")</f>
        <v/>
      </c>
      <c r="W112" s="49" t="str">
        <f>IFERROR(INDEX(总课程表0!W:W,MATCH($A112,总课程表0!W:W,0)-1)&amp;CHAR(10)&amp;INDEX(总课程表0!$A:$A,MATCH($A112,总课程表0!W:W,0)-1),"")</f>
        <v>班会
七5</v>
      </c>
      <c r="X112" s="49" t="str">
        <f t="array" ref="X112">IFERROR(IF(OR(A112=走班课),"选修",INDEX(总课程表0!X:X,MATCH($A112,总课程表0!X:X,0)-1)&amp;CHAR(10)&amp;INDEX(总课程表0!$A:$A,MATCH($A112,总课程表0!X:X,0)-1)),"")</f>
        <v>选修</v>
      </c>
      <c r="Y112" s="54" t="str">
        <f>IFERROR(INDEX(总课程表0!Y:Y,MATCH($A112,总课程表0!Y:Y,0)-1)&amp;CHAR(10)&amp;INDEX(总课程表0!$A:$A,MATCH($A112,总课程表0!Y:Y,0)-1),"")</f>
        <v/>
      </c>
      <c r="Z112" s="51" t="str">
        <f ca="1">IFERROR(INDEX(总课程表0!Z:Z,MATCH($A112,总课程表0!Z:Z,0)-1)&amp;CHAR(10)&amp;INDEX(总课程表0!$A:$A,MATCH($A112,总课程表0!Z:Z,0)-1),"")</f>
        <v>外语
七5</v>
      </c>
      <c r="AA112" s="49" t="str">
        <f>IFERROR(INDEX(总课程表0!AA:AA,MATCH($A112,总课程表0!AA:AA,0)-1)&amp;CHAR(10)&amp;INDEX(总课程表0!$A:$A,MATCH($A112,总课程表0!AA:AA,0)-1),"")</f>
        <v/>
      </c>
      <c r="AB112" s="49" t="str">
        <f>IFERROR(INDEX(总课程表0!AB:AB,MATCH($A112,总课程表0!AB:AB,0)-1)&amp;CHAR(10)&amp;INDEX(总课程表0!$A:$A,MATCH($A112,总课程表0!AB:AB,0)-1),"")</f>
        <v/>
      </c>
      <c r="AC112" s="50" t="str">
        <f>IFERROR(INDEX(总课程表0!AC:AC,MATCH($A112,总课程表0!AC:AC,0)-1)&amp;CHAR(10)&amp;INDEX(总课程表0!$A:$A,MATCH($A112,总课程表0!AC:AC,0)-1),"")</f>
        <v/>
      </c>
      <c r="AD112" s="51" t="str">
        <f>IFERROR(INDEX(总课程表0!AD:AD,MATCH($A112,总课程表0!AD:AD,0)-1)&amp;CHAR(10)&amp;INDEX(总课程表0!$A:$A,MATCH($A112,总课程表0!AD:AD,0)-1),"")</f>
        <v/>
      </c>
      <c r="AE112" s="49" t="str">
        <f>IFERROR(INDEX(总课程表0!AE:AE,MATCH($A112,总课程表0!AE:AE,0)-1)&amp;CHAR(10)&amp;INDEX(总课程表0!$A:$A,MATCH($A112,总课程表0!AE:AE,0)-1),"")</f>
        <v>外语
七3</v>
      </c>
      <c r="AF112" s="49" t="str">
        <f>IFERROR(INDEX(总课程表0!AF:AF,MATCH($A112,总课程表0!AF:AF,0)-1)&amp;CHAR(10)&amp;INDEX(总课程表0!$A:$A,MATCH($A112,总课程表0!AF:AF,0)-1),"")</f>
        <v/>
      </c>
      <c r="AG112" s="54" t="str">
        <f>IFERROR(INDEX(总课程表0!AG:AG,MATCH($A112,总课程表0!AG:AG,0)-1)&amp;CHAR(10)&amp;INDEX(总课程表0!$A:$A,MATCH($A112,总课程表0!AG:AG,0)-1),"")</f>
        <v/>
      </c>
      <c r="AH112" s="51" t="str">
        <f ca="1">IFERROR(INDEX(总课程表0!AH:AH,MATCH($A112,总课程表0!AH:AH,0)-1)&amp;CHAR(10)&amp;INDEX(总课程表0!$A:$A,MATCH($A112,总课程表0!AH:AH,0)-1),"")</f>
        <v>地校1
七3</v>
      </c>
      <c r="AI112" s="49" t="str">
        <f>IFERROR(INDEX(总课程表0!AI:AI,MATCH($A112,总课程表0!AI:AI,0)-1)&amp;CHAR(10)&amp;INDEX(总课程表0!$A:$A,MATCH($A112,总课程表0!AI:AI,0)-1),"")</f>
        <v/>
      </c>
      <c r="AJ112" s="49" t="str">
        <f>IFERROR(INDEX(总课程表0!AJ:AJ,MATCH($A112,总课程表0!AJ:AJ,0)-1)&amp;CHAR(10)&amp;INDEX(总课程表0!$A:$A,MATCH($A112,总课程表0!AJ:AJ,0)-1),"")</f>
        <v/>
      </c>
      <c r="AK112" s="50" t="str">
        <f>IFERROR(INDEX(总课程表0!AK:AK,MATCH($A112,总课程表0!AK:AK,0)-1)&amp;CHAR(10)&amp;INDEX(总课程表0!$A:$A,MATCH($A112,总课程表0!AK:AK,0)-1),"")</f>
        <v>外语
七5</v>
      </c>
      <c r="AL112" s="51" t="str">
        <f>IFERROR(INDEX(总课程表0!AL:AL,MATCH($A112,总课程表0!AL:AL,0)-1)&amp;CHAR(10)&amp;INDEX(总课程表0!$A:$A,MATCH($A112,总课程表0!AL:AL,0)-1),"")</f>
        <v/>
      </c>
      <c r="AM112" s="49" t="str">
        <f>IFERROR(INDEX(总课程表0!AM:AM,MATCH($A112,总课程表0!AM:AM,0)-1)&amp;CHAR(10)&amp;INDEX(总课程表0!$A:$A,MATCH($A112,总课程表0!AM:AM,0)-1),"")</f>
        <v/>
      </c>
      <c r="AN112" s="49" t="str">
        <f>IFERROR(INDEX(总课程表0!AN:AN,MATCH($A112,总课程表0!AN:AN,0)-1)&amp;CHAR(10)&amp;INDEX(总课程表0!$A:$A,MATCH($A112,总课程表0!AN:AN,0)-1),"")</f>
        <v/>
      </c>
      <c r="AO112" s="54" t="str">
        <f>IFERROR(INDEX(总课程表0!AO:AO,MATCH($A112,总课程表0!AO:AO,0)-1)&amp;CHAR(10)&amp;INDEX(总课程表0!$A:$A,MATCH($A112,总课程表0!AO:AO,0)-1),"")</f>
        <v/>
      </c>
      <c r="AR112" s="56"/>
      <c r="AS112" s="56"/>
      <c r="AT112" s="56"/>
      <c r="AU112" s="56"/>
      <c r="AV112" s="56"/>
    </row>
    <row r="113" spans="1:48" ht="22.6" customHeight="1" x14ac:dyDescent="0.15">
      <c r="A113" s="20" t="str">
        <f>教师安排!AI111</f>
        <v>符苏琳</v>
      </c>
      <c r="B113" s="48" t="str">
        <f ca="1">IFERROR(INDEX(总课程表0!B:B,MATCH($A113,总课程表0!B:B,0)-1)&amp;CHAR(10)&amp;INDEX(总课程表0!$A:$A,MATCH($A113,总课程表0!B:B,0)-1),"")</f>
        <v>地校1
七10</v>
      </c>
      <c r="C113" s="49" t="str">
        <f>IFERROR(INDEX(总课程表0!C:C,MATCH($A113,总课程表0!C:C,0)-1)&amp;CHAR(10)&amp;INDEX(总课程表0!$A:$A,MATCH($A113,总课程表0!C:C,0)-1),"")</f>
        <v/>
      </c>
      <c r="D113" s="49" t="str">
        <f>IFERROR(INDEX(总课程表0!D:D,MATCH($A113,总课程表0!D:D,0)-1)&amp;CHAR(10)&amp;INDEX(总课程表0!$A:$A,MATCH($A113,总课程表0!D:D,0)-1),"")</f>
        <v/>
      </c>
      <c r="E113" s="50" t="str">
        <f>IFERROR(INDEX(总课程表0!E:E,MATCH($A113,总课程表0!E:E,0)-1)&amp;CHAR(10)&amp;INDEX(总课程表0!$A:$A,MATCH($A113,总课程表0!E:E,0)-1),"")</f>
        <v/>
      </c>
      <c r="F113" s="51" t="str">
        <f>IFERROR(INDEX(总课程表0!F:F,MATCH($A113,总课程表0!F:F,0)-1)&amp;CHAR(10)&amp;INDEX(总课程表0!$A:$A,MATCH($A113,总课程表0!F:F,0)-1),"")</f>
        <v/>
      </c>
      <c r="G113" s="49" t="str">
        <f>IFERROR(INDEX(总课程表0!G:G,MATCH($A113,总课程表0!G:G,0)-1)&amp;CHAR(10)&amp;INDEX(总课程表0!$A:$A,MATCH($A113,总课程表0!G:G,0)-1),"")</f>
        <v/>
      </c>
      <c r="H113" s="49" t="str">
        <f>IFERROR(INDEX(总课程表0!H:H,MATCH($A113,总课程表0!H:H,0)-1)&amp;CHAR(10)&amp;INDEX(总课程表0!$A:$A,MATCH($A113,总课程表0!H:H,0)-1),"")</f>
        <v/>
      </c>
      <c r="I113" s="54" t="str">
        <f>IFERROR(INDEX(总课程表0!I:I,MATCH($A113,总课程表0!I:I,0)-1)&amp;CHAR(10)&amp;INDEX(总课程表0!$A:$A,MATCH($A113,总课程表0!I:I,0)-1),"")</f>
        <v/>
      </c>
      <c r="J113" s="51" t="str">
        <f ca="1">IFERROR(INDEX(总课程表0!J:J,MATCH($A113,总课程表0!J:J,0)-1)&amp;CHAR(10)&amp;INDEX(总课程表0!$A:$A,MATCH($A113,总课程表0!J:J,0)-1),"")</f>
        <v/>
      </c>
      <c r="K113" s="49" t="str">
        <f>IFERROR(INDEX(总课程表0!K:K,MATCH($A113,总课程表0!K:K,0)-1)&amp;CHAR(10)&amp;INDEX(总课程表0!$A:$A,MATCH($A113,总课程表0!K:K,0)-1),"")</f>
        <v/>
      </c>
      <c r="L113" s="49" t="str">
        <f>IFERROR(INDEX(总课程表0!L:L,MATCH($A113,总课程表0!L:L,0)-1)&amp;CHAR(10)&amp;INDEX(总课程表0!$A:$A,MATCH($A113,总课程表0!L:L,0)-1),"")</f>
        <v/>
      </c>
      <c r="M113" s="50" t="str">
        <f>IFERROR(INDEX(总课程表0!M:M,MATCH($A113,总课程表0!M:M,0)-1)&amp;CHAR(10)&amp;INDEX(总课程表0!$A:$A,MATCH($A113,总课程表0!M:M,0)-1),"")</f>
        <v/>
      </c>
      <c r="N113" s="51" t="str">
        <f>IFERROR(INDEX(总课程表0!N:N,MATCH($A113,总课程表0!N:N,0)-1)&amp;CHAR(10)&amp;INDEX(总课程表0!$A:$A,MATCH($A113,总课程表0!N:N,0)-1),"")</f>
        <v/>
      </c>
      <c r="O113" s="49" t="str">
        <f>IFERROR(INDEX(总课程表0!O:O,MATCH($A113,总课程表0!O:O,0)-1)&amp;CHAR(10)&amp;INDEX(总课程表0!$A:$A,MATCH($A113,总课程表0!O:O,0)-1),"")</f>
        <v>外语
七10</v>
      </c>
      <c r="P113" s="49" t="str">
        <f>IFERROR(INDEX(总课程表0!P:P,MATCH($A113,总课程表0!P:P,0)-1)&amp;CHAR(10)&amp;INDEX(总课程表0!$A:$A,MATCH($A113,总课程表0!P:P,0)-1),"")</f>
        <v>健康
七3</v>
      </c>
      <c r="Q113" s="54" t="str">
        <f>IFERROR(INDEX(总课程表0!Q:Q,MATCH($A113,总课程表0!Q:Q,0)-1)&amp;CHAR(10)&amp;INDEX(总课程表0!$A:$A,MATCH($A113,总课程表0!Q:Q,0)-1),"")</f>
        <v/>
      </c>
      <c r="R113" s="51" t="str">
        <f ca="1">IFERROR(INDEX(总课程表0!R:R,MATCH($A113,总课程表0!R:R,0)-1)&amp;CHAR(10)&amp;INDEX(总课程表0!$A:$A,MATCH($A113,总课程表0!R:R,0)-1),"")</f>
        <v>外语
七10</v>
      </c>
      <c r="S113" s="49" t="str">
        <f>IFERROR(INDEX(总课程表0!S:S,MATCH($A113,总课程表0!S:S,0)-1)&amp;CHAR(10)&amp;INDEX(总课程表0!$A:$A,MATCH($A113,总课程表0!S:S,0)-1),"")</f>
        <v/>
      </c>
      <c r="T113" s="49" t="str">
        <f>IFERROR(INDEX(总课程表0!T:T,MATCH($A113,总课程表0!T:T,0)-1)&amp;CHAR(10)&amp;INDEX(总课程表0!$A:$A,MATCH($A113,总课程表0!T:T,0)-1),"")</f>
        <v/>
      </c>
      <c r="U113" s="50" t="str">
        <f>IFERROR(INDEX(总课程表0!U:U,MATCH($A113,总课程表0!U:U,0)-1)&amp;CHAR(10)&amp;INDEX(总课程表0!$A:$A,MATCH($A113,总课程表0!U:U,0)-1),"")</f>
        <v>健康
七5</v>
      </c>
      <c r="V113" s="51" t="str">
        <f>IFERROR(INDEX(总课程表0!V:V,MATCH($A113,总课程表0!V:V,0)-1)&amp;CHAR(10)&amp;INDEX(总课程表0!$A:$A,MATCH($A113,总课程表0!V:V,0)-1),"")</f>
        <v/>
      </c>
      <c r="W113" s="49" t="str">
        <f>IFERROR(INDEX(总课程表0!W:W,MATCH($A113,总课程表0!W:W,0)-1)&amp;CHAR(10)&amp;INDEX(总课程表0!$A:$A,MATCH($A113,总课程表0!W:W,0)-1),"")</f>
        <v/>
      </c>
      <c r="X113" s="49" t="str">
        <f t="array" ref="X113">IFERROR(IF(OR(A113=走班课),"选修",INDEX(总课程表0!X:X,MATCH($A113,总课程表0!X:X,0)-1)&amp;CHAR(10)&amp;INDEX(总课程表0!$A:$A,MATCH($A113,总课程表0!X:X,0)-1)),"")</f>
        <v>选修</v>
      </c>
      <c r="Y113" s="54" t="str">
        <f>IFERROR(INDEX(总课程表0!Y:Y,MATCH($A113,总课程表0!Y:Y,0)-1)&amp;CHAR(10)&amp;INDEX(总课程表0!$A:$A,MATCH($A113,总课程表0!Y:Y,0)-1),"")</f>
        <v/>
      </c>
      <c r="Z113" s="51" t="str">
        <f ca="1">IFERROR(INDEX(总课程表0!Z:Z,MATCH($A113,总课程表0!Z:Z,0)-1)&amp;CHAR(10)&amp;INDEX(总课程表0!$A:$A,MATCH($A113,总课程表0!Z:Z,0)-1),"")</f>
        <v/>
      </c>
      <c r="AA113" s="49" t="str">
        <f>IFERROR(INDEX(总课程表0!AA:AA,MATCH($A113,总课程表0!AA:AA,0)-1)&amp;CHAR(10)&amp;INDEX(总课程表0!$A:$A,MATCH($A113,总课程表0!AA:AA,0)-1),"")</f>
        <v/>
      </c>
      <c r="AB113" s="49" t="str">
        <f>IFERROR(INDEX(总课程表0!AB:AB,MATCH($A113,总课程表0!AB:AB,0)-1)&amp;CHAR(10)&amp;INDEX(总课程表0!$A:$A,MATCH($A113,总课程表0!AB:AB,0)-1),"")</f>
        <v/>
      </c>
      <c r="AC113" s="50" t="str">
        <f>IFERROR(INDEX(总课程表0!AC:AC,MATCH($A113,总课程表0!AC:AC,0)-1)&amp;CHAR(10)&amp;INDEX(总课程表0!$A:$A,MATCH($A113,总课程表0!AC:AC,0)-1),"")</f>
        <v>外语
七10</v>
      </c>
      <c r="AD113" s="51" t="str">
        <f>IFERROR(INDEX(总课程表0!AD:AD,MATCH($A113,总课程表0!AD:AD,0)-1)&amp;CHAR(10)&amp;INDEX(总课程表0!$A:$A,MATCH($A113,总课程表0!AD:AD,0)-1),"")</f>
        <v/>
      </c>
      <c r="AE113" s="49" t="str">
        <f>IFERROR(INDEX(总课程表0!AE:AE,MATCH($A113,总课程表0!AE:AE,0)-1)&amp;CHAR(10)&amp;INDEX(总课程表0!$A:$A,MATCH($A113,总课程表0!AE:AE,0)-1),"")</f>
        <v/>
      </c>
      <c r="AF113" s="49" t="str">
        <f>IFERROR(INDEX(总课程表0!AF:AF,MATCH($A113,总课程表0!AF:AF,0)-1)&amp;CHAR(10)&amp;INDEX(总课程表0!$A:$A,MATCH($A113,总课程表0!AF:AF,0)-1),"")</f>
        <v>健康
七4</v>
      </c>
      <c r="AG113" s="54" t="str">
        <f>IFERROR(INDEX(总课程表0!AG:AG,MATCH($A113,总课程表0!AG:AG,0)-1)&amp;CHAR(10)&amp;INDEX(总课程表0!$A:$A,MATCH($A113,总课程表0!AG:AG,0)-1),"")</f>
        <v/>
      </c>
      <c r="AH113" s="51" t="str">
        <f ca="1">IFERROR(INDEX(总课程表0!AH:AH,MATCH($A113,总课程表0!AH:AH,0)-1)&amp;CHAR(10)&amp;INDEX(总课程表0!$A:$A,MATCH($A113,总课程表0!AH:AH,0)-1),"")</f>
        <v/>
      </c>
      <c r="AI113" s="49" t="str">
        <f>IFERROR(INDEX(总课程表0!AI:AI,MATCH($A113,总课程表0!AI:AI,0)-1)&amp;CHAR(10)&amp;INDEX(总课程表0!$A:$A,MATCH($A113,总课程表0!AI:AI,0)-1),"")</f>
        <v>外语
七10</v>
      </c>
      <c r="AJ113" s="49" t="str">
        <f>IFERROR(INDEX(总课程表0!AJ:AJ,MATCH($A113,总课程表0!AJ:AJ,0)-1)&amp;CHAR(10)&amp;INDEX(总课程表0!$A:$A,MATCH($A113,总课程表0!AJ:AJ,0)-1),"")</f>
        <v/>
      </c>
      <c r="AK113" s="50" t="str">
        <f>IFERROR(INDEX(总课程表0!AK:AK,MATCH($A113,总课程表0!AK:AK,0)-1)&amp;CHAR(10)&amp;INDEX(总课程表0!$A:$A,MATCH($A113,总课程表0!AK:AK,0)-1),"")</f>
        <v/>
      </c>
      <c r="AL113" s="51" t="str">
        <f>IFERROR(INDEX(总课程表0!AL:AL,MATCH($A113,总课程表0!AL:AL,0)-1)&amp;CHAR(10)&amp;INDEX(总课程表0!$A:$A,MATCH($A113,总课程表0!AL:AL,0)-1),"")</f>
        <v/>
      </c>
      <c r="AM113" s="49" t="str">
        <f>IFERROR(INDEX(总课程表0!AM:AM,MATCH($A113,总课程表0!AM:AM,0)-1)&amp;CHAR(10)&amp;INDEX(总课程表0!$A:$A,MATCH($A113,总课程表0!AM:AM,0)-1),"")</f>
        <v/>
      </c>
      <c r="AN113" s="49" t="str">
        <f>IFERROR(INDEX(总课程表0!AN:AN,MATCH($A113,总课程表0!AN:AN,0)-1)&amp;CHAR(10)&amp;INDEX(总课程表0!$A:$A,MATCH($A113,总课程表0!AN:AN,0)-1),"")</f>
        <v/>
      </c>
      <c r="AO113" s="54" t="str">
        <f>IFERROR(INDEX(总课程表0!AO:AO,MATCH($A113,总课程表0!AO:AO,0)-1)&amp;CHAR(10)&amp;INDEX(总课程表0!$A:$A,MATCH($A113,总课程表0!AO:AO,0)-1),"")</f>
        <v/>
      </c>
      <c r="AR113" s="56"/>
      <c r="AS113" s="56"/>
      <c r="AT113" s="56"/>
      <c r="AU113" s="56"/>
      <c r="AV113" s="56"/>
    </row>
    <row r="114" spans="1:48" ht="15.75" x14ac:dyDescent="0.15">
      <c r="A114" s="57" t="str">
        <f>"调课教师共计："&amp;COUNTIF(AQ4:AQ109,FALSE)&amp;"人"</f>
        <v>调课教师共计：0人</v>
      </c>
      <c r="B114" s="17"/>
      <c r="C114" s="17"/>
      <c r="D114" s="17"/>
      <c r="E114" s="17"/>
    </row>
    <row r="115" spans="1:48" ht="15.75" x14ac:dyDescent="0.15">
      <c r="A115" s="57" t="str">
        <f>"课表变动共计："&amp;班级总表!E35</f>
        <v>课表变动共计：</v>
      </c>
      <c r="B115" s="17"/>
      <c r="C115" s="17"/>
      <c r="D115" s="17"/>
      <c r="E115" s="17"/>
    </row>
    <row r="116" spans="1:48" ht="11.3" customHeight="1" x14ac:dyDescent="0.15"/>
    <row r="117" spans="1:48" ht="11.3" customHeight="1" x14ac:dyDescent="0.15"/>
    <row r="118" spans="1:48" ht="11.3" customHeight="1" x14ac:dyDescent="0.15"/>
    <row r="119" spans="1:48" ht="11.3" customHeight="1" x14ac:dyDescent="0.15"/>
    <row r="120" spans="1:48" ht="11.3" customHeight="1" x14ac:dyDescent="0.15"/>
    <row r="121" spans="1:48" ht="11.3" customHeight="1" x14ac:dyDescent="0.15"/>
    <row r="122" spans="1:48" ht="11.3" customHeight="1" x14ac:dyDescent="0.15"/>
    <row r="123" spans="1:48" ht="11.3" customHeight="1" x14ac:dyDescent="0.15"/>
    <row r="124" spans="1:48" ht="11.15" x14ac:dyDescent="0.15"/>
    <row r="125" spans="1:48" ht="11.15" x14ac:dyDescent="0.15"/>
    <row r="126" spans="1:48" ht="11.15" x14ac:dyDescent="0.15"/>
    <row r="127" spans="1:48" ht="11.15" x14ac:dyDescent="0.15"/>
    <row r="128" spans="1:48" ht="11.15" x14ac:dyDescent="0.15"/>
    <row r="129" ht="11.15" x14ac:dyDescent="0.15"/>
    <row r="130" ht="11.15" x14ac:dyDescent="0.15"/>
    <row r="131" ht="11.15" x14ac:dyDescent="0.15"/>
    <row r="132" ht="11.15" x14ac:dyDescent="0.15"/>
    <row r="133" ht="11.15" x14ac:dyDescent="0.15"/>
    <row r="134" ht="11.15" x14ac:dyDescent="0.15"/>
    <row r="135" ht="11.15" x14ac:dyDescent="0.15"/>
    <row r="136" ht="11.15" x14ac:dyDescent="0.15"/>
    <row r="137" ht="11.15" x14ac:dyDescent="0.15"/>
    <row r="138" ht="11.15" x14ac:dyDescent="0.15"/>
    <row r="139" ht="11.15" x14ac:dyDescent="0.15"/>
    <row r="140" ht="11.15" x14ac:dyDescent="0.15"/>
    <row r="141" ht="11.15" x14ac:dyDescent="0.15"/>
    <row r="142" ht="11.15" x14ac:dyDescent="0.15"/>
    <row r="143" ht="11.15" x14ac:dyDescent="0.15"/>
  </sheetData>
  <autoFilter ref="A3:A115" xr:uid="{00000000-0009-0000-0000-000008000000}"/>
  <mergeCells count="15">
    <mergeCell ref="B1:I1"/>
    <mergeCell ref="J1:Q1"/>
    <mergeCell ref="R1:Y1"/>
    <mergeCell ref="Z1:AG1"/>
    <mergeCell ref="AH1:AO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</mergeCells>
  <phoneticPr fontId="28" type="noConversion"/>
  <conditionalFormatting sqref="AR112:AR113">
    <cfRule type="expression" dxfId="15" priority="8">
      <formula>SUM(IF(B112:I112=#REF!,0,1))&lt;&gt;0</formula>
    </cfRule>
  </conditionalFormatting>
  <conditionalFormatting sqref="AS112:AS113">
    <cfRule type="expression" dxfId="14" priority="9">
      <formula>SUM(IF(J112:Q112=#REF!,0,1))&lt;&gt;0</formula>
    </cfRule>
  </conditionalFormatting>
  <conditionalFormatting sqref="AT112:AT113">
    <cfRule type="expression" dxfId="13" priority="10">
      <formula>SUM(IF(R112:Y112=#REF!,0,1))&lt;&gt;0</formula>
    </cfRule>
  </conditionalFormatting>
  <conditionalFormatting sqref="AU112:AU113">
    <cfRule type="expression" dxfId="12" priority="11">
      <formula>SUM(IF(Z112:AG112=#REF!,0,1))&lt;&gt;0</formula>
    </cfRule>
  </conditionalFormatting>
  <conditionalFormatting sqref="AV112:AV113">
    <cfRule type="expression" dxfId="11" priority="12">
      <formula>SUM(IF(AH112:AO112=#REF!,0,1))&lt;&gt;0</formula>
    </cfRule>
  </conditionalFormatting>
  <conditionalFormatting sqref="AR4:AR111">
    <cfRule type="expression" dxfId="10" priority="4">
      <formula>SUM(IF(B4:I4=#REF!,0,1))&lt;&gt;0</formula>
    </cfRule>
  </conditionalFormatting>
  <conditionalFormatting sqref="AS4:AS111">
    <cfRule type="expression" dxfId="9" priority="5">
      <formula>SUM(IF(J4:Q4=#REF!,0,1))&lt;&gt;0</formula>
    </cfRule>
  </conditionalFormatting>
  <conditionalFormatting sqref="AT4:AT111">
    <cfRule type="expression" dxfId="8" priority="3">
      <formula>SUM(IF(R4:Y4=#REF!,0,1))&lt;&gt;0</formula>
    </cfRule>
  </conditionalFormatting>
  <conditionalFormatting sqref="AU4:AU111">
    <cfRule type="expression" dxfId="7" priority="2">
      <formula>SUM(IF(Z4:AG4=#REF!,0,1))&lt;&gt;0</formula>
    </cfRule>
  </conditionalFormatting>
  <conditionalFormatting sqref="AV4:AV111">
    <cfRule type="expression" dxfId="6" priority="1">
      <formula>SUM(IF(AH4:AO4=#REF!,0,1))&lt;&gt;0</formula>
    </cfRule>
  </conditionalFormatting>
  <conditionalFormatting sqref="B6:W111 Z6:AO111 B4:AO5 AN112:AN113 AF112:AF113 P112:P113 H112:H113 X6:Y113">
    <cfRule type="expression" dxfId="5" priority="6">
      <formula>B4&lt;&gt;#REF!</formula>
    </cfRule>
  </conditionalFormatting>
  <conditionalFormatting sqref="B112:G113 I112:O113 Q112:W113 Z112:AE113 AG112:AM113 AO112:AO113">
    <cfRule type="expression" dxfId="4" priority="13">
      <formula>B112&lt;&gt;#REF!</formula>
    </cfRule>
  </conditionalFormatting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</sheetPr>
  <dimension ref="A1:N15"/>
  <sheetViews>
    <sheetView showGridLines="0" workbookViewId="0">
      <selection activeCell="AN5" sqref="AN5"/>
    </sheetView>
  </sheetViews>
  <sheetFormatPr defaultColWidth="9" defaultRowHeight="13.1" x14ac:dyDescent="0.15"/>
  <cols>
    <col min="1" max="1" width="5.109375" style="1" customWidth="1"/>
    <col min="2" max="2" width="4.44140625" style="1" customWidth="1"/>
    <col min="3" max="3" width="4.21875" style="1" customWidth="1"/>
    <col min="4" max="6" width="9.44140625" style="19" customWidth="1"/>
    <col min="7" max="7" width="11.5546875" style="19" customWidth="1"/>
    <col min="8" max="8" width="9.44140625" style="19" customWidth="1"/>
    <col min="9" max="10" width="9" style="1"/>
    <col min="11" max="12" width="9" style="1" customWidth="1"/>
    <col min="13" max="13" width="2.44140625" style="1" customWidth="1"/>
    <col min="14" max="14" width="6" style="1" customWidth="1"/>
    <col min="15" max="16384" width="9" style="1"/>
  </cols>
  <sheetData>
    <row r="1" spans="1:14" ht="24.05" customHeight="1" x14ac:dyDescent="0.25">
      <c r="B1" s="189" t="str">
        <f>"第"&amp;教师分表!A1&amp;"周调课表"</f>
        <v>第1周调课表</v>
      </c>
      <c r="C1" s="189"/>
      <c r="D1" s="189"/>
      <c r="E1" s="189"/>
      <c r="F1" s="189"/>
      <c r="G1" s="189"/>
      <c r="H1" s="189"/>
      <c r="J1" s="20"/>
      <c r="K1" s="20"/>
      <c r="L1" s="20"/>
      <c r="M1" s="20"/>
      <c r="N1" s="20"/>
    </row>
    <row r="2" spans="1:14" x14ac:dyDescent="0.15">
      <c r="B2" s="20" t="s">
        <v>199</v>
      </c>
      <c r="C2" s="21" t="str">
        <f>班级分表!C2</f>
        <v>七5</v>
      </c>
      <c r="D2" s="22" t="str">
        <f ca="1">OFFSET(INDIRECT("总课程表!A"&amp;MATCH(C2,总课程表!A1:A64,0)),1,0)</f>
        <v>庄银洁</v>
      </c>
      <c r="G2" s="23"/>
      <c r="H2" s="24" t="str">
        <f ca="1">TEXT(NOW(),"mm/dd h:mm")&amp;"打印"</f>
        <v>02/12 21:24打印</v>
      </c>
      <c r="J2" s="20"/>
      <c r="K2" s="20"/>
      <c r="L2" s="20"/>
      <c r="M2" s="20"/>
    </row>
    <row r="3" spans="1:14" ht="27.85" customHeight="1" x14ac:dyDescent="0.15">
      <c r="B3" s="190" t="s">
        <v>192</v>
      </c>
      <c r="C3" s="191"/>
      <c r="D3" s="25" t="s">
        <v>180</v>
      </c>
      <c r="E3" s="25" t="s">
        <v>181</v>
      </c>
      <c r="F3" s="25" t="s">
        <v>182</v>
      </c>
      <c r="G3" s="25" t="s">
        <v>183</v>
      </c>
      <c r="H3" s="26" t="s">
        <v>184</v>
      </c>
      <c r="J3" s="20"/>
      <c r="K3" s="20"/>
      <c r="L3" s="20"/>
      <c r="M3" s="20"/>
    </row>
    <row r="4" spans="1:14" ht="13.6" customHeight="1" x14ac:dyDescent="0.15">
      <c r="B4" s="192" t="s">
        <v>193</v>
      </c>
      <c r="C4" s="27">
        <v>1</v>
      </c>
      <c r="D4" s="28" t="str">
        <f ca="1">VLOOKUP($C$2,班级总表0!$A$4:$AO$40,ROW()+8*COLUMN()-34,FALSE)</f>
        <v>数学</v>
      </c>
      <c r="E4" s="28" t="str">
        <f ca="1">VLOOKUP($C$2,班级总表0!$A$4:$AO$40,ROW()+8*COLUMN()-34,FALSE)</f>
        <v>外语</v>
      </c>
      <c r="F4" s="28" t="str">
        <f ca="1">VLOOKUP($C$2,班级总表0!$A$4:$AO$40,ROW()+8*COLUMN()-34,FALSE)</f>
        <v>地校1</v>
      </c>
      <c r="G4" s="28" t="str">
        <f ca="1">VLOOKUP($C$2,班级总表0!$A$4:$AO$40,ROW()+8*COLUMN()-34,FALSE)</f>
        <v>外语</v>
      </c>
      <c r="H4" s="28" t="str">
        <f ca="1">VLOOKUP($C$2,班级总表0!$A$4:$AO$40,ROW()+8*COLUMN()-34,FALSE)</f>
        <v>数学</v>
      </c>
      <c r="J4" s="20"/>
      <c r="K4" s="20"/>
      <c r="L4" s="20"/>
      <c r="M4" s="20"/>
    </row>
    <row r="5" spans="1:14" x14ac:dyDescent="0.15">
      <c r="B5" s="193"/>
      <c r="C5" s="29">
        <v>2</v>
      </c>
      <c r="D5" s="28" t="str">
        <f ca="1">VLOOKUP($C$2,班级总表0!$A$4:$AO$40,ROW()+8*COLUMN()-34,FALSE)</f>
        <v>语文</v>
      </c>
      <c r="E5" s="28" t="str">
        <f ca="1">VLOOKUP($C$2,班级总表0!$A$4:$AO$40,ROW()+8*COLUMN()-34,FALSE)</f>
        <v>生物</v>
      </c>
      <c r="F5" s="28" t="str">
        <f ca="1">VLOOKUP($C$2,班级总表0!$A$4:$AO$40,ROW()+8*COLUMN()-34,FALSE)</f>
        <v>数学</v>
      </c>
      <c r="G5" s="28" t="str">
        <f ca="1">VLOOKUP($C$2,班级总表0!$A$4:$AO$40,ROW()+8*COLUMN()-34,FALSE)</f>
        <v>音乐</v>
      </c>
      <c r="H5" s="28" t="str">
        <f ca="1">VLOOKUP($C$2,班级总表0!$A$4:$AO$40,ROW()+8*COLUMN()-34,FALSE)</f>
        <v>语文</v>
      </c>
      <c r="J5" s="20"/>
      <c r="K5" s="20"/>
      <c r="L5" s="20"/>
      <c r="M5" s="20"/>
    </row>
    <row r="6" spans="1:14" x14ac:dyDescent="0.15">
      <c r="B6" s="193"/>
      <c r="C6" s="29">
        <v>3</v>
      </c>
      <c r="D6" s="28" t="str">
        <f ca="1">VLOOKUP($C$2,班级总表0!$A$4:$AO$40,ROW()+8*COLUMN()-34,FALSE)</f>
        <v>生物</v>
      </c>
      <c r="E6" s="28" t="str">
        <f ca="1">VLOOKUP($C$2,班级总表0!$A$4:$AO$40,ROW()+8*COLUMN()-34,FALSE)</f>
        <v>数学</v>
      </c>
      <c r="F6" s="28" t="str">
        <f ca="1">VLOOKUP($C$2,班级总表0!$A$4:$AO$40,ROW()+8*COLUMN()-34,FALSE)</f>
        <v>语文</v>
      </c>
      <c r="G6" s="28" t="str">
        <f ca="1">VLOOKUP($C$2,班级总表0!$A$4:$AO$40,ROW()+8*COLUMN()-34,FALSE)</f>
        <v>语文</v>
      </c>
      <c r="H6" s="28" t="str">
        <f ca="1">VLOOKUP($C$2,班级总表0!$A$4:$AO$40,ROW()+8*COLUMN()-34,FALSE)</f>
        <v>生物</v>
      </c>
      <c r="J6" s="20"/>
      <c r="K6" s="20"/>
      <c r="L6" s="20"/>
      <c r="M6" s="20"/>
    </row>
    <row r="7" spans="1:14" x14ac:dyDescent="0.15">
      <c r="B7" s="194"/>
      <c r="C7" s="30">
        <v>4</v>
      </c>
      <c r="D7" s="28" t="str">
        <f ca="1">VLOOKUP($C$2,班级总表0!$A$4:$AO$40,ROW()+8*COLUMN()-34,FALSE)</f>
        <v>政治</v>
      </c>
      <c r="E7" s="28" t="str">
        <f ca="1">VLOOKUP($C$2,班级总表0!$A$4:$AO$40,ROW()+8*COLUMN()-34,FALSE)</f>
        <v>语文</v>
      </c>
      <c r="F7" s="28" t="str">
        <f ca="1">VLOOKUP($C$2,班级总表0!$A$4:$AO$40,ROW()+8*COLUMN()-34,FALSE)</f>
        <v>健康</v>
      </c>
      <c r="G7" s="28" t="str">
        <f ca="1">VLOOKUP($C$2,班级总表0!$A$4:$AO$40,ROW()+8*COLUMN()-34,FALSE)</f>
        <v>数学</v>
      </c>
      <c r="H7" s="28" t="str">
        <f ca="1">VLOOKUP($C$2,班级总表0!$A$4:$AO$40,ROW()+8*COLUMN()-34,FALSE)</f>
        <v>外语</v>
      </c>
      <c r="J7" s="20"/>
      <c r="K7" s="20"/>
      <c r="L7" s="20"/>
      <c r="M7" s="20"/>
    </row>
    <row r="8" spans="1:14" ht="13.6" customHeight="1" x14ac:dyDescent="0.15">
      <c r="B8" s="195" t="s">
        <v>194</v>
      </c>
      <c r="C8" s="27">
        <v>5</v>
      </c>
      <c r="D8" s="28" t="str">
        <f ca="1">VLOOKUP($C$2,班级总表0!$A$4:$AO$40,ROW()+8*COLUMN()-34,FALSE)</f>
        <v>体育</v>
      </c>
      <c r="E8" s="28" t="str">
        <f ca="1">VLOOKUP($C$2,班级总表0!$A$4:$AO$40,ROW()+8*COLUMN()-34,FALSE)</f>
        <v>综实</v>
      </c>
      <c r="F8" s="28" t="str">
        <f ca="1">VLOOKUP($C$2,班级总表0!$A$4:$AO$40,ROW()+8*COLUMN()-34,FALSE)</f>
        <v>地理</v>
      </c>
      <c r="G8" s="28" t="str">
        <f ca="1">VLOOKUP($C$2,班级总表0!$A$4:$AO$40,ROW()+8*COLUMN()-34,FALSE)</f>
        <v>政治</v>
      </c>
      <c r="H8" s="28" t="str">
        <f ca="1">VLOOKUP($C$2,班级总表0!$A$4:$AO$40,ROW()+8*COLUMN()-34,FALSE)</f>
        <v>体育</v>
      </c>
      <c r="J8" s="20"/>
    </row>
    <row r="9" spans="1:14" x14ac:dyDescent="0.15">
      <c r="B9" s="196"/>
      <c r="C9" s="29">
        <v>6</v>
      </c>
      <c r="D9" s="28" t="str">
        <f ca="1">VLOOKUP($C$2,班级总表0!$A$4:$AO$40,ROW()+8*COLUMN()-34,FALSE)</f>
        <v>信息</v>
      </c>
      <c r="E9" s="28" t="str">
        <f ca="1">VLOOKUP($C$2,班级总表0!$A$4:$AO$40,ROW()+8*COLUMN()-34,FALSE)</f>
        <v>历史</v>
      </c>
      <c r="F9" s="28" t="str">
        <f ca="1">VLOOKUP($C$2,班级总表0!$A$4:$AO$40,ROW()+8*COLUMN()-34,FALSE)</f>
        <v>班会</v>
      </c>
      <c r="G9" s="28" t="str">
        <f ca="1">VLOOKUP($C$2,班级总表0!$A$4:$AO$40,ROW()+8*COLUMN()-34,FALSE)</f>
        <v>体育</v>
      </c>
      <c r="H9" s="28" t="str">
        <f ca="1">VLOOKUP($C$2,班级总表0!$A$4:$AO$40,ROW()+8*COLUMN()-34,FALSE)</f>
        <v>历史</v>
      </c>
      <c r="J9" s="20"/>
    </row>
    <row r="10" spans="1:14" x14ac:dyDescent="0.15">
      <c r="B10" s="197"/>
      <c r="C10" s="31">
        <v>7</v>
      </c>
      <c r="D10" s="28" t="str">
        <f ca="1">VLOOKUP($C$2,班级总表0!$A$4:$AO$40,ROW()+8*COLUMN()-34,FALSE)</f>
        <v>外语</v>
      </c>
      <c r="E10" s="28" t="str">
        <f ca="1">VLOOKUP($C$2,班级总表0!$A$4:$AO$40,ROW()+8*COLUMN()-34,FALSE)</f>
        <v>美术</v>
      </c>
      <c r="F10" s="28" t="str">
        <f ca="1">VLOOKUP($C$2,班级总表0!$A$4:$AO$40,ROW()+8*COLUMN()-34,FALSE)</f>
        <v>选修</v>
      </c>
      <c r="G10" s="28" t="str">
        <f ca="1">VLOOKUP($C$2,班级总表0!$A$4:$AO$40,ROW()+8*COLUMN()-34,FALSE)</f>
        <v>信息</v>
      </c>
      <c r="H10" s="28" t="str">
        <f ca="1">VLOOKUP($C$2,班级总表0!$A$4:$AO$40,ROW()+8*COLUMN()-34,FALSE)</f>
        <v>地理</v>
      </c>
      <c r="J10" s="20"/>
    </row>
    <row r="11" spans="1:14" x14ac:dyDescent="0.15">
      <c r="B11" s="198"/>
      <c r="C11" s="30">
        <v>8</v>
      </c>
      <c r="D11" s="28" t="str">
        <f ca="1">VLOOKUP($C$2,班级总表0!$A$4:$AO$40,ROW()+8*COLUMN()-34,FALSE)</f>
        <v>安/书</v>
      </c>
      <c r="E11" s="28" t="str">
        <f ca="1">VLOOKUP($C$2,班级总表0!$A$4:$AO$40,ROW()+8*COLUMN()-34,FALSE)</f>
        <v>活动</v>
      </c>
      <c r="F11" s="28" t="str">
        <f ca="1">VLOOKUP($C$2,班级总表0!$A$4:$AO$40,ROW()+8*COLUMN()-34,FALSE)</f>
        <v>活动</v>
      </c>
      <c r="G11" s="28" t="str">
        <f ca="1">VLOOKUP($C$2,班级总表0!$A$4:$AO$40,ROW()+8*COLUMN()-34,FALSE)</f>
        <v>民族</v>
      </c>
      <c r="H11" s="28" t="str">
        <f ca="1">VLOOKUP($C$2,班级总表0!$A$4:$AO$40,ROW()+8*COLUMN()-34,FALSE)</f>
        <v>自习</v>
      </c>
      <c r="J11" s="20"/>
      <c r="K11" s="32"/>
    </row>
    <row r="12" spans="1:14" x14ac:dyDescent="0.15">
      <c r="J12" s="20"/>
    </row>
    <row r="15" spans="1:14" ht="15.75" x14ac:dyDescent="0.15">
      <c r="A15" s="16"/>
      <c r="B15" s="17"/>
    </row>
  </sheetData>
  <mergeCells count="4">
    <mergeCell ref="B1:H1"/>
    <mergeCell ref="B3:C3"/>
    <mergeCell ref="B4:B7"/>
    <mergeCell ref="B8:B11"/>
  </mergeCells>
  <phoneticPr fontId="28" type="noConversion"/>
  <conditionalFormatting sqref="D4:H11">
    <cfRule type="expression" dxfId="3" priority="4">
      <formula>D4&lt;&gt;#REF!</formula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900-000002000000}">
            <xm:f>班级总表!$AQ13=FALSE</xm:f>
            <x14:dxf>
              <fill>
                <patternFill patternType="solid">
                  <bgColor rgb="FFFFC000"/>
                </patternFill>
              </fill>
            </x14:dxf>
          </x14:cfRule>
          <xm:sqref>K1:K7</xm:sqref>
        </x14:conditionalFormatting>
        <x14:conditionalFormatting xmlns:xm="http://schemas.microsoft.com/office/excel/2006/main">
          <x14:cfRule type="expression" priority="1" id="{00000000-000E-0000-0900-000001000000}">
            <xm:f>班级总表!$AQ24=FALSE</xm:f>
            <x14:dxf>
              <fill>
                <patternFill patternType="solid">
                  <bgColor rgb="FFFFC000"/>
                </patternFill>
              </fill>
            </x14:dxf>
          </x14:cfRule>
          <xm:sqref>L1:L7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I20"/>
  <sheetViews>
    <sheetView showGridLines="0" workbookViewId="0">
      <selection activeCell="AN5" sqref="AN5"/>
    </sheetView>
  </sheetViews>
  <sheetFormatPr defaultColWidth="9" defaultRowHeight="13.1" x14ac:dyDescent="0.15"/>
  <cols>
    <col min="1" max="1" width="4.44140625" style="1" customWidth="1"/>
    <col min="2" max="2" width="4" style="1" customWidth="1"/>
    <col min="3" max="3" width="1.88671875" style="1" customWidth="1"/>
    <col min="4" max="8" width="4.5546875" style="2" customWidth="1"/>
    <col min="9" max="9" width="15.44140625" style="1" customWidth="1"/>
    <col min="10" max="16384" width="9" style="1"/>
  </cols>
  <sheetData>
    <row r="1" spans="1:9" ht="19.5" customHeight="1" x14ac:dyDescent="0.25">
      <c r="A1" s="3">
        <v>1</v>
      </c>
      <c r="B1" s="4" t="str">
        <f>"第"&amp;A1&amp;"周调课表"</f>
        <v>第1周调课表</v>
      </c>
      <c r="C1" s="4"/>
      <c r="D1" s="4"/>
      <c r="E1" s="4"/>
      <c r="F1" s="4"/>
      <c r="G1" s="4"/>
      <c r="H1" s="4"/>
    </row>
    <row r="2" spans="1:9" ht="14.25" customHeight="1" x14ac:dyDescent="0.15">
      <c r="B2" s="5" t="str">
        <f>教师分表!B2</f>
        <v>李莎莎</v>
      </c>
      <c r="C2" s="6"/>
      <c r="D2" s="199" t="str">
        <f>IFERROR(VLOOKUP(B2,教师安排!AC2:AE97,2,0),"")</f>
        <v/>
      </c>
      <c r="E2" s="199"/>
      <c r="F2" s="7"/>
      <c r="G2" s="5"/>
      <c r="H2" s="8" t="str">
        <f ca="1">TEXT(NOW(),"mm/dd h:mm")&amp;"打印"</f>
        <v>02/12 21:24打印</v>
      </c>
    </row>
    <row r="3" spans="1:9" ht="24.05" customHeight="1" x14ac:dyDescent="0.15">
      <c r="B3" s="200" t="s">
        <v>192</v>
      </c>
      <c r="C3" s="201"/>
      <c r="D3" s="9" t="s">
        <v>180</v>
      </c>
      <c r="E3" s="9" t="s">
        <v>181</v>
      </c>
      <c r="F3" s="9" t="s">
        <v>182</v>
      </c>
      <c r="G3" s="9" t="s">
        <v>183</v>
      </c>
      <c r="H3" s="10" t="s">
        <v>184</v>
      </c>
    </row>
    <row r="4" spans="1:9" ht="24.05" customHeight="1" x14ac:dyDescent="0.15">
      <c r="B4" s="202" t="s">
        <v>196</v>
      </c>
      <c r="C4" s="11">
        <v>1</v>
      </c>
      <c r="D4" s="12" t="str">
        <f ca="1">IFERROR(VLOOKUP($B$2,教师总表0!$A$4:$AO$125,ROW()+8*COLUMN()-34,FALSE),"")</f>
        <v/>
      </c>
      <c r="E4" s="12" t="str">
        <f ca="1">IFERROR(VLOOKUP($B$2,教师总表0!$A$4:$AO$125,ROW()+8*COLUMN()-34,FALSE),"")</f>
        <v/>
      </c>
      <c r="F4" s="12" t="str">
        <f ca="1">IFERROR(VLOOKUP($B$2,教师总表0!$A$4:$AO$125,ROW()+8*COLUMN()-34,FALSE),"")</f>
        <v/>
      </c>
      <c r="G4" s="12" t="str">
        <f ca="1">IFERROR(VLOOKUP($B$2,教师总表0!$A$4:$AO$125,ROW()+8*COLUMN()-34,FALSE),"")</f>
        <v/>
      </c>
      <c r="H4" s="12" t="str">
        <f ca="1">IFERROR(VLOOKUP($B$2,教师总表0!$A$4:$AO$125,ROW()+8*COLUMN()-34,FALSE),"")</f>
        <v/>
      </c>
    </row>
    <row r="5" spans="1:9" ht="24.05" customHeight="1" x14ac:dyDescent="0.15">
      <c r="B5" s="203"/>
      <c r="C5" s="11">
        <v>2</v>
      </c>
      <c r="D5" s="12" t="str">
        <f>IFERROR(VLOOKUP($B$2,教师总表0!$A$4:$AO$125,ROW()+8*COLUMN()-34,FALSE),"")</f>
        <v/>
      </c>
      <c r="E5" s="12" t="str">
        <f>IFERROR(VLOOKUP($B$2,教师总表0!$A$4:$AO$125,ROW()+8*COLUMN()-34,FALSE),"")</f>
        <v/>
      </c>
      <c r="F5" s="12" t="str">
        <f>IFERROR(VLOOKUP($B$2,教师总表0!$A$4:$AO$125,ROW()+8*COLUMN()-34,FALSE),"")</f>
        <v/>
      </c>
      <c r="G5" s="12" t="str">
        <f>IFERROR(VLOOKUP($B$2,教师总表0!$A$4:$AO$125,ROW()+8*COLUMN()-34,FALSE),"")</f>
        <v/>
      </c>
      <c r="H5" s="12" t="str">
        <f>IFERROR(VLOOKUP($B$2,教师总表0!$A$4:$AO$125,ROW()+8*COLUMN()-34,FALSE),"")</f>
        <v/>
      </c>
      <c r="I5" s="18"/>
    </row>
    <row r="6" spans="1:9" ht="24.05" customHeight="1" x14ac:dyDescent="0.15">
      <c r="B6" s="203"/>
      <c r="C6" s="11">
        <v>3</v>
      </c>
      <c r="D6" s="12" t="str">
        <f>IFERROR(VLOOKUP($B$2,教师总表0!$A$4:$AO$125,ROW()+8*COLUMN()-34,FALSE),"")</f>
        <v/>
      </c>
      <c r="E6" s="12" t="str">
        <f>IFERROR(VLOOKUP($B$2,教师总表0!$A$4:$AO$125,ROW()+8*COLUMN()-34,FALSE),"")</f>
        <v/>
      </c>
      <c r="F6" s="12" t="str">
        <f>IFERROR(VLOOKUP($B$2,教师总表0!$A$4:$AO$125,ROW()+8*COLUMN()-34,FALSE),"")</f>
        <v/>
      </c>
      <c r="G6" s="12" t="str">
        <f>IFERROR(VLOOKUP($B$2,教师总表0!$A$4:$AO$125,ROW()+8*COLUMN()-34,FALSE),"")</f>
        <v/>
      </c>
      <c r="H6" s="12" t="str">
        <f>IFERROR(VLOOKUP($B$2,教师总表0!$A$4:$AO$125,ROW()+8*COLUMN()-34,FALSE),"")</f>
        <v/>
      </c>
    </row>
    <row r="7" spans="1:9" ht="24.05" customHeight="1" x14ac:dyDescent="0.15">
      <c r="B7" s="204"/>
      <c r="C7" s="13">
        <v>4</v>
      </c>
      <c r="D7" s="12" t="str">
        <f>IFERROR(VLOOKUP($B$2,教师总表0!$A$4:$AO$125,ROW()+8*COLUMN()-34,FALSE),"")</f>
        <v/>
      </c>
      <c r="E7" s="12" t="str">
        <f>IFERROR(VLOOKUP($B$2,教师总表0!$A$4:$AO$125,ROW()+8*COLUMN()-34,FALSE),"")</f>
        <v>音乐
九3</v>
      </c>
      <c r="F7" s="12" t="str">
        <f>IFERROR(VLOOKUP($B$2,教师总表0!$A$4:$AO$125,ROW()+8*COLUMN()-34,FALSE),"")</f>
        <v>美术
八1</v>
      </c>
      <c r="G7" s="12" t="str">
        <f>IFERROR(VLOOKUP($B$2,教师总表0!$A$4:$AO$125,ROW()+8*COLUMN()-34,FALSE),"")</f>
        <v/>
      </c>
      <c r="H7" s="12" t="str">
        <f>IFERROR(VLOOKUP($B$2,教师总表0!$A$4:$AO$125,ROW()+8*COLUMN()-34,FALSE),"")</f>
        <v/>
      </c>
    </row>
    <row r="8" spans="1:9" ht="24.05" customHeight="1" x14ac:dyDescent="0.15">
      <c r="B8" s="203" t="s">
        <v>197</v>
      </c>
      <c r="C8" s="14">
        <v>5</v>
      </c>
      <c r="D8" s="12" t="str">
        <f>IFERROR(VLOOKUP($B$2,教师总表0!$A$4:$AO$125,ROW()+8*COLUMN()-34,FALSE),"")</f>
        <v>美术
八4</v>
      </c>
      <c r="E8" s="12" t="str">
        <f>IFERROR(VLOOKUP($B$2,教师总表0!$A$4:$AO$125,ROW()+8*COLUMN()-34,FALSE),"")</f>
        <v>音乐
九4</v>
      </c>
      <c r="F8" s="12" t="str">
        <f>IFERROR(VLOOKUP($B$2,教师总表0!$A$4:$AO$125,ROW()+8*COLUMN()-34,FALSE),"")</f>
        <v>美术
八6</v>
      </c>
      <c r="G8" s="12" t="str">
        <f>IFERROR(VLOOKUP($B$2,教师总表0!$A$4:$AO$125,ROW()+8*COLUMN()-34,FALSE),"")</f>
        <v>音乐
九1</v>
      </c>
      <c r="H8" s="12" t="str">
        <f>IFERROR(VLOOKUP($B$2,教师总表0!$A$4:$AO$125,ROW()+8*COLUMN()-34,FALSE),"")</f>
        <v/>
      </c>
    </row>
    <row r="9" spans="1:9" ht="24.05" customHeight="1" x14ac:dyDescent="0.15">
      <c r="B9" s="203"/>
      <c r="C9" s="11">
        <v>6</v>
      </c>
      <c r="D9" s="12" t="str">
        <f>IFERROR(VLOOKUP($B$2,教师总表0!$A$4:$AO$125,ROW()+8*COLUMN()-34,FALSE),"")</f>
        <v/>
      </c>
      <c r="E9" s="12" t="str">
        <f>IFERROR(VLOOKUP($B$2,教师总表0!$A$4:$AO$125,ROW()+8*COLUMN()-34,FALSE),"")</f>
        <v/>
      </c>
      <c r="F9" s="12" t="str">
        <f>IFERROR(VLOOKUP($B$2,教师总表0!$A$4:$AO$125,ROW()+8*COLUMN()-34,FALSE),"")</f>
        <v/>
      </c>
      <c r="G9" s="12" t="str">
        <f>IFERROR(VLOOKUP($B$2,教师总表0!$A$4:$AO$125,ROW()+8*COLUMN()-34,FALSE),"")</f>
        <v/>
      </c>
      <c r="H9" s="12" t="str">
        <f>IFERROR(VLOOKUP($B$2,教师总表0!$A$4:$AO$125,ROW()+8*COLUMN()-34,FALSE),"")</f>
        <v>音乐
九6</v>
      </c>
    </row>
    <row r="10" spans="1:9" ht="24.05" customHeight="1" x14ac:dyDescent="0.15">
      <c r="B10" s="203"/>
      <c r="C10" s="15">
        <v>7</v>
      </c>
      <c r="D10" s="12" t="str">
        <f>IFERROR(VLOOKUP($B$2,教师总表0!$A$4:$AO$125,ROW()+8*COLUMN()-34,FALSE),"")</f>
        <v/>
      </c>
      <c r="E10" s="12" t="str">
        <f>IFERROR(VLOOKUP($B$2,教师总表0!$A$4:$AO$125,ROW()+8*COLUMN()-34,FALSE),"")</f>
        <v>音乐
九2</v>
      </c>
      <c r="F10" s="12" t="str">
        <f>IFERROR(VLOOKUP($B$2,教师总表0!$A$4:$AO$125,ROW()+8*COLUMN()-34,FALSE),"")</f>
        <v>音乐
九5</v>
      </c>
      <c r="G10" s="12" t="str">
        <f>IFERROR(VLOOKUP($B$2,教师总表0!$A$4:$AO$125,ROW()+8*COLUMN()-34,FALSE),"")</f>
        <v>美术
八3</v>
      </c>
      <c r="H10" s="12" t="str">
        <f>IFERROR(VLOOKUP($B$2,教师总表0!$A$4:$AO$125,ROW()+8*COLUMN()-34,FALSE),"")</f>
        <v>美术
八5</v>
      </c>
    </row>
    <row r="11" spans="1:9" ht="24.05" customHeight="1" x14ac:dyDescent="0.15">
      <c r="B11" s="204"/>
      <c r="C11" s="13">
        <v>8</v>
      </c>
      <c r="D11" s="12" t="str">
        <f>IFERROR(VLOOKUP($B$2,教师总表0!$A$4:$AO$125,ROW()+8*COLUMN()-34,FALSE),"")</f>
        <v/>
      </c>
      <c r="E11" s="12" t="str">
        <f>IFERROR(VLOOKUP($B$2,教师总表0!$A$4:$AO$125,ROW()+8*COLUMN()-34,FALSE),"")</f>
        <v/>
      </c>
      <c r="F11" s="12" t="str">
        <f>IFERROR(VLOOKUP($B$2,教师总表0!$A$4:$AO$125,ROW()+8*COLUMN()-34,FALSE),"")</f>
        <v/>
      </c>
      <c r="G11" s="12" t="str">
        <f>IFERROR(VLOOKUP($B$2,教师总表0!$A$4:$AO$125,ROW()+8*COLUMN()-34,FALSE),"")</f>
        <v>美术
八2</v>
      </c>
      <c r="H11" s="12" t="str">
        <f>IFERROR(VLOOKUP($B$2,教师总表0!$A$4:$AO$125,ROW()+8*COLUMN()-34,FALSE),"")</f>
        <v/>
      </c>
    </row>
    <row r="12" spans="1:9" ht="24.05" customHeight="1" x14ac:dyDescent="0.15"/>
    <row r="13" spans="1:9" ht="24.05" customHeight="1" x14ac:dyDescent="0.15"/>
    <row r="14" spans="1:9" ht="20.95" customHeight="1" x14ac:dyDescent="0.15"/>
    <row r="15" spans="1:9" ht="24.05" customHeight="1" x14ac:dyDescent="0.15"/>
    <row r="16" spans="1:9" ht="24.05" customHeight="1" x14ac:dyDescent="0.15"/>
    <row r="17" spans="1:2" ht="24.05" customHeight="1" x14ac:dyDescent="0.15"/>
    <row r="20" spans="1:2" ht="15.75" x14ac:dyDescent="0.15">
      <c r="A20" s="16"/>
      <c r="B20" s="17"/>
    </row>
  </sheetData>
  <mergeCells count="4">
    <mergeCell ref="D2:E2"/>
    <mergeCell ref="B3:C3"/>
    <mergeCell ref="B4:B7"/>
    <mergeCell ref="B8:B11"/>
  </mergeCells>
  <phoneticPr fontId="28" type="noConversion"/>
  <conditionalFormatting sqref="D4:H11">
    <cfRule type="expression" dxfId="0" priority="2">
      <formula>D4&lt;&gt;#REF!</formula>
    </cfRule>
  </conditionalFormatting>
  <dataValidations count="1">
    <dataValidation type="whole" allowBlank="1" showInputMessage="1" showErrorMessage="1" prompt="输入周数（阿拉伯数字）" sqref="A1" xr:uid="{00000000-0002-0000-0A00-000000000000}">
      <formula1>1</formula1>
      <formula2>25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教师安排</vt:lpstr>
      <vt:lpstr>总课程表</vt:lpstr>
      <vt:lpstr>班级总表</vt:lpstr>
      <vt:lpstr>教师总表</vt:lpstr>
      <vt:lpstr>班级分表</vt:lpstr>
      <vt:lpstr>教师分表</vt:lpstr>
      <vt:lpstr>总课程表0</vt:lpstr>
      <vt:lpstr>班级总表0</vt:lpstr>
      <vt:lpstr>教师总表0</vt:lpstr>
      <vt:lpstr>班级分表0</vt:lpstr>
      <vt:lpstr>教师分表0</vt:lpstr>
      <vt:lpstr>班主任</vt:lpstr>
      <vt:lpstr>走班课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GYZ</dc:creator>
  <cp:lastModifiedBy>Windows User</cp:lastModifiedBy>
  <cp:lastPrinted>2020-09-04T10:33:00Z</cp:lastPrinted>
  <dcterms:created xsi:type="dcterms:W3CDTF">2014-11-21T10:18:00Z</dcterms:created>
  <dcterms:modified xsi:type="dcterms:W3CDTF">2022-02-12T13:25:11Z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887AC34B240F42AC81BA474B7235B6B6</vt:lpwstr>
  </property>
</Properties>
</file>